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6D4BCACF-A4B0-4FB8-B673-484A8B5D79A1}" xr6:coauthVersionLast="47" xr6:coauthVersionMax="47" xr10:uidLastSave="{00000000-0000-0000-0000-000000000000}"/>
  <bookViews>
    <workbookView xWindow="-120" yWindow="-120" windowWidth="38640" windowHeight="15720" xr2:uid="{BAF0D770-6B41-493D-A0A9-6116A23E85DD}"/>
  </bookViews>
  <sheets>
    <sheet name="CashFlowFundingAnalysis" sheetId="1" r:id="rId1"/>
  </sheets>
  <externalReferences>
    <externalReference r:id="rId2"/>
    <externalReference r:id="rId3"/>
    <externalReference r:id="rId4"/>
    <externalReference r:id="rId5"/>
  </externalReferences>
  <definedNames>
    <definedName name="chart_balance">OFFSET([3]MortgageCalculator!$I$28,2,0,payments,1)</definedName>
    <definedName name="chart_balance_noextra">OFFSET([3]NoExtra!$G$2,2,0,nper,1)</definedName>
    <definedName name="chart_date">OFFSET([3]MortgageCalculator!$B$28,2,0,nper,1)</definedName>
    <definedName name="chart_date_noextra">OFFSET([3]NoExtra!$B$2,2,0,nper,1)</definedName>
    <definedName name="chart_nper">ROW(OFFSET([3]MortgageCalculator!#REF!,0,0,nper,1))</definedName>
    <definedName name="chart_ratehist">OFFSET([3]MortgageCalculator!$C$28,2,0,payments,1)</definedName>
    <definedName name="chart_taxreturned">OFFSET([3]MortgageCalculator!#REF!,2,0,payments,1)</definedName>
    <definedName name="compound_period">INDEX({2,12},MATCH([3]MortgageCalculator!$D$9,compound_periods,0))</definedName>
    <definedName name="compound_periods">{"Semi-Annually";"Monthly"}</definedName>
    <definedName name="CP">INDEX({2,12},MATCH([3]MortgageCalculator!$D$9,compound_periods,0))</definedName>
    <definedName name="dumb">ROW(OFFSET([3]MortgageCalculator!#REF!,0,0,nper,1))</definedName>
    <definedName name="fpdate">[4]MortgageCalculator!$D$6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>#REF!</definedName>
    <definedName name="nper">term*12</definedName>
    <definedName name="payments">MAX([3]MortgageCalculator!$A$30:$A$509)</definedName>
    <definedName name="Payroll_Period">#REF!</definedName>
    <definedName name="_xlnm.Print_Area" localSheetId="0">CashFlowFundingAnalysis!$A$1:$N$60</definedName>
    <definedName name="rate">[3]MortgageCalculator!#REF!</definedName>
    <definedName name="term">[3]MortgageCalculator!$D$7</definedName>
    <definedName name="variable">IF([3]MortgageCalculator!$L$5="Variable Rate",TRUE,FALSE)</definedName>
    <definedName name="Wage">#REF!</definedName>
    <definedName name="xx">OFFSET([3]NoExtra!$G$2,2,0,nper,1)</definedName>
    <definedName name="xxx">OFFSET([3]MortgageCalculator!$B$28,2,0,nper,1)</definedName>
    <definedName name="xxxx">OFFSET([3]NoExtra!$B$2,2,0,nper,1)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4" i="1"/>
  <c r="D10" i="1"/>
  <c r="E10" i="1"/>
  <c r="G10" i="1" s="1"/>
  <c r="F10" i="1"/>
  <c r="L10" i="1"/>
  <c r="D11" i="1"/>
  <c r="D40" i="1" s="1"/>
  <c r="E11" i="1"/>
  <c r="F11" i="1"/>
  <c r="F40" i="1" s="1"/>
  <c r="G11" i="1"/>
  <c r="L11" i="1"/>
  <c r="D12" i="1"/>
  <c r="E12" i="1"/>
  <c r="F12" i="1"/>
  <c r="G12" i="1"/>
  <c r="L12" i="1"/>
  <c r="D13" i="1"/>
  <c r="E13" i="1"/>
  <c r="F13" i="1"/>
  <c r="G13" i="1"/>
  <c r="L13" i="1"/>
  <c r="D14" i="1"/>
  <c r="G14" i="1" s="1"/>
  <c r="E14" i="1"/>
  <c r="F14" i="1"/>
  <c r="L14" i="1"/>
  <c r="D15" i="1"/>
  <c r="E15" i="1"/>
  <c r="G15" i="1" s="1"/>
  <c r="F15" i="1"/>
  <c r="L15" i="1"/>
  <c r="D16" i="1"/>
  <c r="G16" i="1" s="1"/>
  <c r="E16" i="1"/>
  <c r="F16" i="1"/>
  <c r="L16" i="1"/>
  <c r="D17" i="1"/>
  <c r="G17" i="1" s="1"/>
  <c r="E17" i="1"/>
  <c r="F17" i="1"/>
  <c r="L17" i="1"/>
  <c r="D18" i="1"/>
  <c r="E18" i="1"/>
  <c r="F18" i="1"/>
  <c r="G18" i="1"/>
  <c r="L18" i="1"/>
  <c r="D19" i="1"/>
  <c r="G19" i="1" s="1"/>
  <c r="E19" i="1"/>
  <c r="F19" i="1"/>
  <c r="L19" i="1"/>
  <c r="D20" i="1"/>
  <c r="E20" i="1"/>
  <c r="F20" i="1"/>
  <c r="G20" i="1"/>
  <c r="L20" i="1"/>
  <c r="D21" i="1"/>
  <c r="E21" i="1"/>
  <c r="F21" i="1"/>
  <c r="G21" i="1" s="1"/>
  <c r="L21" i="1"/>
  <c r="D22" i="1"/>
  <c r="G22" i="1" s="1"/>
  <c r="E22" i="1"/>
  <c r="F22" i="1"/>
  <c r="L22" i="1"/>
  <c r="D23" i="1"/>
  <c r="G23" i="1" s="1"/>
  <c r="E23" i="1"/>
  <c r="F23" i="1"/>
  <c r="L23" i="1"/>
  <c r="D24" i="1"/>
  <c r="E24" i="1"/>
  <c r="G24" i="1" s="1"/>
  <c r="F24" i="1"/>
  <c r="L24" i="1"/>
  <c r="D25" i="1"/>
  <c r="E25" i="1"/>
  <c r="F25" i="1"/>
  <c r="G25" i="1"/>
  <c r="L25" i="1"/>
  <c r="D26" i="1"/>
  <c r="E26" i="1"/>
  <c r="G26" i="1" s="1"/>
  <c r="F26" i="1"/>
  <c r="L26" i="1"/>
  <c r="D27" i="1"/>
  <c r="E27" i="1"/>
  <c r="F27" i="1"/>
  <c r="G27" i="1"/>
  <c r="L27" i="1"/>
  <c r="D28" i="1"/>
  <c r="E28" i="1"/>
  <c r="F28" i="1"/>
  <c r="G28" i="1"/>
  <c r="L28" i="1"/>
  <c r="D29" i="1"/>
  <c r="E29" i="1"/>
  <c r="F29" i="1"/>
  <c r="G29" i="1"/>
  <c r="L29" i="1"/>
  <c r="D30" i="1"/>
  <c r="G30" i="1" s="1"/>
  <c r="E30" i="1"/>
  <c r="F30" i="1"/>
  <c r="L30" i="1"/>
  <c r="D31" i="1"/>
  <c r="E31" i="1"/>
  <c r="G31" i="1" s="1"/>
  <c r="F31" i="1"/>
  <c r="L31" i="1"/>
  <c r="D32" i="1"/>
  <c r="G32" i="1" s="1"/>
  <c r="E32" i="1"/>
  <c r="F32" i="1"/>
  <c r="L32" i="1"/>
  <c r="D33" i="1"/>
  <c r="G33" i="1" s="1"/>
  <c r="E33" i="1"/>
  <c r="F33" i="1"/>
  <c r="L33" i="1"/>
  <c r="D34" i="1"/>
  <c r="E34" i="1"/>
  <c r="F34" i="1"/>
  <c r="G34" i="1"/>
  <c r="L34" i="1"/>
  <c r="D35" i="1"/>
  <c r="G35" i="1" s="1"/>
  <c r="E35" i="1"/>
  <c r="F35" i="1"/>
  <c r="L35" i="1"/>
  <c r="D36" i="1"/>
  <c r="E36" i="1"/>
  <c r="F36" i="1"/>
  <c r="G36" i="1"/>
  <c r="L36" i="1"/>
  <c r="D37" i="1"/>
  <c r="E37" i="1"/>
  <c r="F37" i="1"/>
  <c r="G37" i="1" s="1"/>
  <c r="L37" i="1"/>
  <c r="D38" i="1"/>
  <c r="G38" i="1" s="1"/>
  <c r="E38" i="1"/>
  <c r="F38" i="1"/>
  <c r="L38" i="1"/>
  <c r="D39" i="1"/>
  <c r="G39" i="1" s="1"/>
  <c r="E39" i="1"/>
  <c r="F39" i="1"/>
  <c r="L39" i="1"/>
  <c r="H40" i="1"/>
  <c r="I40" i="1"/>
  <c r="K40" i="1"/>
  <c r="L40" i="1"/>
  <c r="M40" i="1"/>
  <c r="H47" i="1"/>
  <c r="H53" i="1"/>
  <c r="H56" i="1"/>
  <c r="H57" i="1"/>
  <c r="H58" i="1"/>
  <c r="N137" i="1" s="1"/>
  <c r="H59" i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H131" i="1"/>
  <c r="I131" i="1"/>
  <c r="J131" i="1"/>
  <c r="K131" i="1"/>
  <c r="C132" i="1"/>
  <c r="H132" i="1"/>
  <c r="I132" i="1"/>
  <c r="J132" i="1"/>
  <c r="K132" i="1"/>
  <c r="M132" i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C133" i="1"/>
  <c r="H133" i="1"/>
  <c r="I133" i="1"/>
  <c r="J133" i="1"/>
  <c r="K133" i="1"/>
  <c r="C134" i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20" i="1" l="1"/>
  <c r="H113" i="1"/>
  <c r="H104" i="1"/>
  <c r="H97" i="1"/>
  <c r="G40" i="1"/>
  <c r="H112" i="1"/>
  <c r="H119" i="1"/>
  <c r="H111" i="1"/>
  <c r="H99" i="1"/>
  <c r="H101" i="1"/>
  <c r="H114" i="1"/>
  <c r="H106" i="1"/>
  <c r="H105" i="1"/>
  <c r="H96" i="1"/>
  <c r="N135" i="1"/>
  <c r="H95" i="1" s="1"/>
  <c r="N156" i="1"/>
  <c r="H116" i="1" s="1"/>
  <c r="N143" i="1"/>
  <c r="H103" i="1" s="1"/>
  <c r="N154" i="1"/>
  <c r="N146" i="1"/>
  <c r="N138" i="1"/>
  <c r="H98" i="1" s="1"/>
  <c r="N148" i="1"/>
  <c r="H108" i="1" s="1"/>
  <c r="N132" i="1"/>
  <c r="H92" i="1" s="1"/>
  <c r="N157" i="1"/>
  <c r="H117" i="1" s="1"/>
  <c r="N149" i="1"/>
  <c r="H109" i="1" s="1"/>
  <c r="N141" i="1"/>
  <c r="N133" i="1"/>
  <c r="H93" i="1" s="1"/>
  <c r="N152" i="1"/>
  <c r="N144" i="1"/>
  <c r="N136" i="1"/>
  <c r="E40" i="1"/>
  <c r="N160" i="1"/>
  <c r="N131" i="1"/>
  <c r="H91" i="1" s="1"/>
  <c r="N155" i="1"/>
  <c r="H115" i="1" s="1"/>
  <c r="N147" i="1"/>
  <c r="H107" i="1" s="1"/>
  <c r="N159" i="1"/>
  <c r="N151" i="1"/>
  <c r="N139" i="1"/>
  <c r="N158" i="1"/>
  <c r="H118" i="1" s="1"/>
  <c r="N150" i="1"/>
  <c r="H110" i="1" s="1"/>
  <c r="N142" i="1"/>
  <c r="H102" i="1" s="1"/>
  <c r="N134" i="1"/>
  <c r="H94" i="1" s="1"/>
  <c r="N140" i="1"/>
  <c r="H100" i="1" s="1"/>
  <c r="N153" i="1"/>
  <c r="N145" i="1"/>
  <c r="H121" i="1" l="1"/>
  <c r="K59" i="1" l="1"/>
  <c r="I47" i="1"/>
  <c r="J47" i="1"/>
  <c r="K47" i="1"/>
  <c r="K58" i="1" l="1"/>
  <c r="Q146" i="1" l="1"/>
  <c r="K106" i="1" s="1"/>
  <c r="Q132" i="1"/>
  <c r="K92" i="1" s="1"/>
  <c r="Q140" i="1"/>
  <c r="K100" i="1" s="1"/>
  <c r="Q148" i="1"/>
  <c r="K108" i="1" s="1"/>
  <c r="Q156" i="1"/>
  <c r="K116" i="1" s="1"/>
  <c r="Q157" i="1"/>
  <c r="K117" i="1" s="1"/>
  <c r="Q137" i="1"/>
  <c r="K97" i="1" s="1"/>
  <c r="Q145" i="1"/>
  <c r="K105" i="1" s="1"/>
  <c r="Q153" i="1"/>
  <c r="K113" i="1" s="1"/>
  <c r="Q154" i="1"/>
  <c r="K114" i="1" s="1"/>
  <c r="Q151" i="1"/>
  <c r="K111" i="1" s="1"/>
  <c r="Q134" i="1"/>
  <c r="K94" i="1" s="1"/>
  <c r="Q142" i="1"/>
  <c r="K102" i="1" s="1"/>
  <c r="Q150" i="1"/>
  <c r="K110" i="1" s="1"/>
  <c r="Q158" i="1"/>
  <c r="K118" i="1" s="1"/>
  <c r="Q131" i="1"/>
  <c r="K91" i="1" s="1"/>
  <c r="K121" i="1" s="1"/>
  <c r="Q139" i="1"/>
  <c r="K99" i="1" s="1"/>
  <c r="Q147" i="1"/>
  <c r="K107" i="1" s="1"/>
  <c r="Q155" i="1"/>
  <c r="K115" i="1" s="1"/>
  <c r="Q152" i="1"/>
  <c r="K112" i="1" s="1"/>
  <c r="Q133" i="1"/>
  <c r="K93" i="1" s="1"/>
  <c r="Q141" i="1"/>
  <c r="K101" i="1" s="1"/>
  <c r="Q143" i="1"/>
  <c r="K103" i="1" s="1"/>
  <c r="Q136" i="1"/>
  <c r="K96" i="1" s="1"/>
  <c r="Q144" i="1"/>
  <c r="K104" i="1" s="1"/>
  <c r="Q160" i="1"/>
  <c r="K120" i="1" s="1"/>
  <c r="Q159" i="1"/>
  <c r="K119" i="1" s="1"/>
  <c r="Q149" i="1"/>
  <c r="K109" i="1" s="1"/>
  <c r="Q135" i="1"/>
  <c r="K95" i="1" s="1"/>
  <c r="Q138" i="1"/>
  <c r="K98" i="1" s="1"/>
  <c r="K57" i="1"/>
  <c r="K56" i="1"/>
  <c r="K53" i="1"/>
  <c r="I57" i="1" l="1"/>
  <c r="I53" i="1"/>
  <c r="I58" i="1"/>
  <c r="O137" i="1" l="1"/>
  <c r="I97" i="1" s="1"/>
  <c r="O145" i="1"/>
  <c r="I105" i="1" s="1"/>
  <c r="O153" i="1"/>
  <c r="I113" i="1" s="1"/>
  <c r="O159" i="1"/>
  <c r="I119" i="1" s="1"/>
  <c r="O134" i="1"/>
  <c r="I94" i="1" s="1"/>
  <c r="O142" i="1"/>
  <c r="I102" i="1" s="1"/>
  <c r="O150" i="1"/>
  <c r="I110" i="1" s="1"/>
  <c r="O158" i="1"/>
  <c r="I118" i="1" s="1"/>
  <c r="O132" i="1"/>
  <c r="I92" i="1" s="1"/>
  <c r="O131" i="1"/>
  <c r="I91" i="1" s="1"/>
  <c r="O139" i="1"/>
  <c r="I99" i="1" s="1"/>
  <c r="O147" i="1"/>
  <c r="I107" i="1" s="1"/>
  <c r="O155" i="1"/>
  <c r="I115" i="1" s="1"/>
  <c r="O151" i="1"/>
  <c r="I111" i="1" s="1"/>
  <c r="O144" i="1"/>
  <c r="I104" i="1" s="1"/>
  <c r="O136" i="1"/>
  <c r="I96" i="1" s="1"/>
  <c r="O152" i="1"/>
  <c r="I112" i="1" s="1"/>
  <c r="O160" i="1"/>
  <c r="I120" i="1" s="1"/>
  <c r="O146" i="1"/>
  <c r="I106" i="1" s="1"/>
  <c r="O133" i="1"/>
  <c r="I93" i="1" s="1"/>
  <c r="O141" i="1"/>
  <c r="I101" i="1" s="1"/>
  <c r="O149" i="1"/>
  <c r="I109" i="1" s="1"/>
  <c r="O157" i="1"/>
  <c r="I117" i="1" s="1"/>
  <c r="O138" i="1"/>
  <c r="I98" i="1" s="1"/>
  <c r="O154" i="1"/>
  <c r="I114" i="1" s="1"/>
  <c r="O140" i="1"/>
  <c r="I100" i="1" s="1"/>
  <c r="O148" i="1"/>
  <c r="I108" i="1" s="1"/>
  <c r="O156" i="1"/>
  <c r="I116" i="1" s="1"/>
  <c r="O135" i="1"/>
  <c r="I95" i="1" s="1"/>
  <c r="O143" i="1"/>
  <c r="I103" i="1" s="1"/>
  <c r="I56" i="1"/>
  <c r="I59" i="1"/>
  <c r="I121" i="1" l="1"/>
  <c r="J58" i="1" l="1"/>
  <c r="J53" i="1"/>
  <c r="P132" i="1" l="1"/>
  <c r="J92" i="1" s="1"/>
  <c r="C11" i="1" s="1"/>
  <c r="P140" i="1"/>
  <c r="J100" i="1" s="1"/>
  <c r="C19" i="1" s="1"/>
  <c r="P148" i="1"/>
  <c r="J108" i="1" s="1"/>
  <c r="C27" i="1" s="1"/>
  <c r="P156" i="1"/>
  <c r="J116" i="1" s="1"/>
  <c r="C35" i="1" s="1"/>
  <c r="P151" i="1"/>
  <c r="J111" i="1" s="1"/>
  <c r="C30" i="1" s="1"/>
  <c r="P137" i="1"/>
  <c r="J97" i="1" s="1"/>
  <c r="C16" i="1" s="1"/>
  <c r="P145" i="1"/>
  <c r="J105" i="1" s="1"/>
  <c r="C24" i="1" s="1"/>
  <c r="P153" i="1"/>
  <c r="J113" i="1" s="1"/>
  <c r="C32" i="1" s="1"/>
  <c r="P142" i="1"/>
  <c r="J102" i="1" s="1"/>
  <c r="C21" i="1" s="1"/>
  <c r="P150" i="1"/>
  <c r="J110" i="1" s="1"/>
  <c r="C29" i="1" s="1"/>
  <c r="P158" i="1"/>
  <c r="J118" i="1" s="1"/>
  <c r="C37" i="1" s="1"/>
  <c r="P134" i="1"/>
  <c r="J94" i="1" s="1"/>
  <c r="C13" i="1" s="1"/>
  <c r="P159" i="1"/>
  <c r="J119" i="1" s="1"/>
  <c r="C38" i="1" s="1"/>
  <c r="P131" i="1"/>
  <c r="J91" i="1" s="1"/>
  <c r="P139" i="1"/>
  <c r="J99" i="1" s="1"/>
  <c r="C18" i="1" s="1"/>
  <c r="P147" i="1"/>
  <c r="J107" i="1" s="1"/>
  <c r="C26" i="1" s="1"/>
  <c r="P155" i="1"/>
  <c r="J115" i="1" s="1"/>
  <c r="C34" i="1" s="1"/>
  <c r="P146" i="1"/>
  <c r="J106" i="1" s="1"/>
  <c r="C25" i="1" s="1"/>
  <c r="P136" i="1"/>
  <c r="J96" i="1" s="1"/>
  <c r="C15" i="1" s="1"/>
  <c r="P144" i="1"/>
  <c r="J104" i="1" s="1"/>
  <c r="C23" i="1" s="1"/>
  <c r="P152" i="1"/>
  <c r="J112" i="1" s="1"/>
  <c r="C31" i="1" s="1"/>
  <c r="P160" i="1"/>
  <c r="J120" i="1" s="1"/>
  <c r="C39" i="1" s="1"/>
  <c r="P157" i="1"/>
  <c r="J117" i="1" s="1"/>
  <c r="C36" i="1" s="1"/>
  <c r="P138" i="1"/>
  <c r="J98" i="1" s="1"/>
  <c r="C17" i="1" s="1"/>
  <c r="P133" i="1"/>
  <c r="J93" i="1" s="1"/>
  <c r="C12" i="1" s="1"/>
  <c r="P141" i="1"/>
  <c r="J101" i="1" s="1"/>
  <c r="C20" i="1" s="1"/>
  <c r="P149" i="1"/>
  <c r="J109" i="1" s="1"/>
  <c r="C28" i="1" s="1"/>
  <c r="P135" i="1"/>
  <c r="J95" i="1" s="1"/>
  <c r="C14" i="1" s="1"/>
  <c r="P154" i="1"/>
  <c r="J114" i="1" s="1"/>
  <c r="C33" i="1" s="1"/>
  <c r="P143" i="1"/>
  <c r="J103" i="1" s="1"/>
  <c r="C22" i="1" s="1"/>
  <c r="J57" i="1"/>
  <c r="J56" i="1"/>
  <c r="J121" i="1" l="1"/>
  <c r="C10" i="1"/>
  <c r="J59" i="1"/>
  <c r="C40" i="1" l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</calcChain>
</file>

<file path=xl/sharedStrings.xml><?xml version="1.0" encoding="utf-8"?>
<sst xmlns="http://schemas.openxmlformats.org/spreadsheetml/2006/main" count="97" uniqueCount="58">
  <si>
    <t xml:space="preserve"> </t>
  </si>
  <si>
    <t>Interest Savings</t>
  </si>
  <si>
    <t>Years Until Paid Off</t>
  </si>
  <si>
    <t>Total Interest Paid</t>
  </si>
  <si>
    <t xml:space="preserve">Total of All Payments </t>
  </si>
  <si>
    <t xml:space="preserve">                      Loan Summary</t>
  </si>
  <si>
    <t>Total Extra Cash Flow</t>
  </si>
  <si>
    <t>Month of Cash Flow Contribution</t>
  </si>
  <si>
    <t xml:space="preserve">Extra Annual Cash Flow </t>
  </si>
  <si>
    <t>Extra Monthly Cash Flow</t>
  </si>
  <si>
    <t xml:space="preserve">                     Extra Cash Flow</t>
  </si>
  <si>
    <t>Monthly Payment Amount</t>
  </si>
  <si>
    <t>Number of Monthly Payments</t>
  </si>
  <si>
    <t>Annual Interest Rate</t>
  </si>
  <si>
    <t>Loan Amount</t>
  </si>
  <si>
    <t>Year Loan Begins</t>
  </si>
  <si>
    <t xml:space="preserve">   Loan Information</t>
  </si>
  <si>
    <t>Total</t>
  </si>
  <si>
    <t>Balance</t>
  </si>
  <si>
    <t xml:space="preserve">Withdrawals </t>
  </si>
  <si>
    <t xml:space="preserve">Contributions </t>
  </si>
  <si>
    <t>Assets</t>
  </si>
  <si>
    <t>Other</t>
  </si>
  <si>
    <t>Cash Flow</t>
  </si>
  <si>
    <t>Income</t>
  </si>
  <si>
    <t>For College</t>
  </si>
  <si>
    <t>Loans</t>
  </si>
  <si>
    <t>&amp; Tax Cr.</t>
  </si>
  <si>
    <t>Payments</t>
  </si>
  <si>
    <t>Project</t>
  </si>
  <si>
    <t>Year</t>
  </si>
  <si>
    <t>Payment</t>
  </si>
  <si>
    <t xml:space="preserve">Annual </t>
  </si>
  <si>
    <t xml:space="preserve">from  </t>
  </si>
  <si>
    <t>From Other</t>
  </si>
  <si>
    <t>Needed</t>
  </si>
  <si>
    <t xml:space="preserve">Student </t>
  </si>
  <si>
    <t>Student</t>
  </si>
  <si>
    <t>Scholar</t>
  </si>
  <si>
    <t>Loan</t>
  </si>
  <si>
    <t xml:space="preserve">Fund  </t>
  </si>
  <si>
    <t>Kid4</t>
  </si>
  <si>
    <t>Kid3</t>
  </si>
  <si>
    <t>Kid2</t>
  </si>
  <si>
    <t>Kid1</t>
  </si>
  <si>
    <t>Kid 1</t>
  </si>
  <si>
    <t>QD11&amp;QD14</t>
  </si>
  <si>
    <t># in School Calculator</t>
  </si>
  <si>
    <t xml:space="preserve">Balance </t>
  </si>
  <si>
    <t>Grants,</t>
  </si>
  <si>
    <t>Yearly</t>
  </si>
  <si>
    <t>Loan to</t>
  </si>
  <si>
    <t>Kid Lump Contibution</t>
  </si>
  <si>
    <t>Studen Loans</t>
  </si>
  <si>
    <t>Grants and Scholarships</t>
  </si>
  <si>
    <t>College Cost</t>
  </si>
  <si>
    <t>Initial</t>
  </si>
  <si>
    <t>Business Equipment Funding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</si>
</sst>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0.0"/>
  </numFmts>
  <fonts count="5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0" tint="-0.14999847407452621"/>
      <name val="Arial"/>
      <family val="2"/>
    </font>
    <font>
      <b/>
      <sz val="16"/>
      <color indexed="8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Courier"/>
      <family val="3"/>
    </font>
    <font>
      <i/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u/>
      <sz val="10"/>
      <name val="Arial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u/>
      <sz val="10"/>
      <name val="Arial"/>
      <family val="2"/>
    </font>
    <font>
      <b/>
      <sz val="9"/>
      <color theme="0"/>
      <name val="Arial"/>
      <family val="2"/>
    </font>
    <font>
      <sz val="14"/>
      <color indexed="9"/>
      <name val="Calibri"/>
      <family val="2"/>
    </font>
    <font>
      <b/>
      <sz val="12"/>
      <color theme="0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u/>
      <sz val="10"/>
      <color indexed="8"/>
      <name val="Arial"/>
      <family val="2"/>
    </font>
    <font>
      <b/>
      <sz val="10"/>
      <color theme="0"/>
      <name val="Calibri"/>
      <family val="2"/>
    </font>
    <font>
      <sz val="9"/>
      <color theme="0"/>
      <name val="Calibri"/>
      <family val="2"/>
    </font>
    <font>
      <sz val="11"/>
      <name val="Aptos Narrow"/>
      <family val="2"/>
      <scheme val="minor"/>
    </font>
    <font>
      <sz val="11"/>
      <color indexed="9"/>
      <name val="Calibri"/>
      <family val="2"/>
    </font>
    <font>
      <b/>
      <sz val="8"/>
      <color theme="0"/>
      <name val="Arial"/>
      <family val="2"/>
    </font>
    <font>
      <sz val="8"/>
      <color theme="0" tint="-0.249977111117893"/>
      <name val="Arial"/>
      <family val="2"/>
    </font>
    <font>
      <sz val="12"/>
      <name val="Arial"/>
      <family val="2"/>
    </font>
    <font>
      <b/>
      <sz val="10"/>
      <color theme="0"/>
      <name val="Aptos Narrow"/>
      <family val="2"/>
      <scheme val="minor"/>
    </font>
    <font>
      <sz val="8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0" fontId="42" fillId="0" borderId="0"/>
  </cellStyleXfs>
  <cellXfs count="211">
    <xf numFmtId="0" fontId="0" fillId="0" borderId="0" xfId="0"/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0" fillId="3" borderId="0" xfId="0" applyNumberFormat="1" applyFill="1" applyAlignment="1">
      <alignment horizontal="center"/>
    </xf>
    <xf numFmtId="0" fontId="3" fillId="4" borderId="0" xfId="0" applyFont="1" applyFill="1" applyProtection="1">
      <protection hidden="1"/>
    </xf>
    <xf numFmtId="164" fontId="0" fillId="4" borderId="0" xfId="0" applyNumberFormat="1" applyFill="1" applyAlignment="1">
      <alignment horizontal="center"/>
    </xf>
    <xf numFmtId="8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0" fontId="4" fillId="4" borderId="0" xfId="0" applyFont="1" applyFill="1" applyProtection="1">
      <protection hidden="1"/>
    </xf>
    <xf numFmtId="0" fontId="4" fillId="4" borderId="0" xfId="0" applyFont="1" applyFill="1"/>
    <xf numFmtId="0" fontId="3" fillId="4" borderId="0" xfId="0" applyFont="1" applyFill="1"/>
    <xf numFmtId="1" fontId="3" fillId="4" borderId="0" xfId="0" applyNumberFormat="1" applyFont="1" applyFill="1"/>
    <xf numFmtId="0" fontId="5" fillId="5" borderId="0" xfId="0" applyFont="1" applyFill="1"/>
    <xf numFmtId="1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center"/>
    </xf>
    <xf numFmtId="165" fontId="6" fillId="6" borderId="1" xfId="0" applyNumberFormat="1" applyFont="1" applyFill="1" applyBorder="1" applyAlignment="1">
      <alignment horizontal="right"/>
    </xf>
    <xf numFmtId="165" fontId="7" fillId="5" borderId="0" xfId="0" applyNumberFormat="1" applyFont="1" applyFill="1"/>
    <xf numFmtId="165" fontId="7" fillId="4" borderId="0" xfId="0" applyNumberFormat="1" applyFont="1" applyFill="1"/>
    <xf numFmtId="0" fontId="8" fillId="4" borderId="0" xfId="0" applyFont="1" applyFill="1" applyProtection="1">
      <protection hidden="1"/>
    </xf>
    <xf numFmtId="0" fontId="8" fillId="4" borderId="0" xfId="0" applyFont="1" applyFill="1"/>
    <xf numFmtId="0" fontId="0" fillId="4" borderId="0" xfId="0" applyFill="1" applyAlignment="1">
      <alignment horizontal="center"/>
    </xf>
    <xf numFmtId="6" fontId="9" fillId="4" borderId="0" xfId="0" applyNumberFormat="1" applyFont="1" applyFill="1" applyAlignment="1">
      <alignment horizontal="center"/>
    </xf>
    <xf numFmtId="165" fontId="10" fillId="4" borderId="0" xfId="0" applyNumberFormat="1" applyFont="1" applyFill="1" applyAlignment="1">
      <alignment horizontal="right"/>
    </xf>
    <xf numFmtId="165" fontId="6" fillId="4" borderId="0" xfId="0" applyNumberFormat="1" applyFont="1" applyFill="1" applyAlignment="1" applyProtection="1">
      <alignment horizontal="right"/>
      <protection locked="0"/>
    </xf>
    <xf numFmtId="0" fontId="10" fillId="4" borderId="0" xfId="0" applyFont="1" applyFill="1" applyProtection="1">
      <protection locked="0"/>
    </xf>
    <xf numFmtId="164" fontId="7" fillId="4" borderId="0" xfId="0" applyNumberFormat="1" applyFont="1" applyFill="1" applyProtection="1">
      <protection locked="0"/>
    </xf>
    <xf numFmtId="165" fontId="11" fillId="4" borderId="0" xfId="0" applyNumberFormat="1" applyFont="1" applyFill="1" applyAlignment="1">
      <alignment horizontal="center"/>
    </xf>
    <xf numFmtId="0" fontId="5" fillId="4" borderId="0" xfId="0" applyFont="1" applyFill="1" applyProtection="1">
      <protection locked="0"/>
    </xf>
    <xf numFmtId="166" fontId="7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/>
    <xf numFmtId="164" fontId="7" fillId="4" borderId="0" xfId="0" applyNumberFormat="1" applyFont="1" applyFill="1"/>
    <xf numFmtId="165" fontId="12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 applyProtection="1">
      <alignment horizontal="right"/>
      <protection locked="0"/>
    </xf>
    <xf numFmtId="165" fontId="5" fillId="4" borderId="0" xfId="0" applyNumberFormat="1" applyFont="1" applyFill="1" applyAlignment="1" applyProtection="1">
      <alignment horizontal="left"/>
      <protection locked="0"/>
    </xf>
    <xf numFmtId="166" fontId="9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167" fontId="9" fillId="4" borderId="0" xfId="0" applyNumberFormat="1" applyFont="1" applyFill="1" applyProtection="1">
      <protection locked="0"/>
    </xf>
    <xf numFmtId="6" fontId="10" fillId="4" borderId="0" xfId="0" applyNumberFormat="1" applyFont="1" applyFill="1" applyAlignment="1">
      <alignment horizontal="right"/>
    </xf>
    <xf numFmtId="165" fontId="10" fillId="4" borderId="0" xfId="0" applyNumberFormat="1" applyFont="1" applyFill="1" applyAlignment="1" applyProtection="1">
      <alignment horizontal="right"/>
      <protection locked="0"/>
    </xf>
    <xf numFmtId="167" fontId="7" fillId="4" borderId="0" xfId="0" applyNumberFormat="1" applyFont="1" applyFill="1" applyProtection="1">
      <protection locked="0"/>
    </xf>
    <xf numFmtId="1" fontId="15" fillId="4" borderId="0" xfId="0" applyNumberFormat="1" applyFont="1" applyFill="1" applyAlignment="1">
      <alignment vertical="center"/>
    </xf>
    <xf numFmtId="6" fontId="11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 applyProtection="1">
      <alignment horizontal="right"/>
      <protection locked="0"/>
    </xf>
    <xf numFmtId="6" fontId="10" fillId="4" borderId="0" xfId="0" applyNumberFormat="1" applyFont="1" applyFill="1" applyAlignment="1" applyProtection="1">
      <alignment horizontal="right"/>
      <protection locked="0"/>
    </xf>
    <xf numFmtId="0" fontId="16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7" fillId="4" borderId="0" xfId="0" applyFont="1" applyFill="1" applyAlignment="1">
      <alignment horizontal="right"/>
    </xf>
    <xf numFmtId="165" fontId="18" fillId="4" borderId="0" xfId="0" applyNumberFormat="1" applyFont="1" applyFill="1" applyAlignment="1">
      <alignment horizontal="center" vertical="center" wrapText="1"/>
    </xf>
    <xf numFmtId="165" fontId="18" fillId="4" borderId="0" xfId="0" applyNumberFormat="1" applyFont="1" applyFill="1" applyAlignment="1">
      <alignment horizontal="left" vertical="center"/>
    </xf>
    <xf numFmtId="165" fontId="18" fillId="4" borderId="0" xfId="0" applyNumberFormat="1" applyFont="1" applyFill="1" applyAlignment="1">
      <alignment vertical="center"/>
    </xf>
    <xf numFmtId="165" fontId="19" fillId="4" borderId="0" xfId="0" applyNumberFormat="1" applyFont="1" applyFill="1" applyAlignment="1">
      <alignment horizontal="right"/>
    </xf>
    <xf numFmtId="165" fontId="17" fillId="4" borderId="0" xfId="0" applyNumberFormat="1" applyFont="1" applyFill="1" applyAlignment="1">
      <alignment horizontal="right"/>
    </xf>
    <xf numFmtId="166" fontId="10" fillId="4" borderId="0" xfId="0" applyNumberFormat="1" applyFont="1" applyFill="1" applyAlignment="1" applyProtection="1">
      <alignment horizontal="center" vertical="center"/>
      <protection locked="0"/>
    </xf>
    <xf numFmtId="0" fontId="20" fillId="4" borderId="0" xfId="0" applyFont="1" applyFill="1"/>
    <xf numFmtId="165" fontId="20" fillId="4" borderId="0" xfId="0" applyNumberFormat="1" applyFont="1" applyFill="1" applyAlignment="1">
      <alignment horizontal="left" vertical="center"/>
    </xf>
    <xf numFmtId="1" fontId="19" fillId="4" borderId="0" xfId="0" applyNumberFormat="1" applyFont="1" applyFill="1" applyAlignment="1">
      <alignment vertical="center"/>
    </xf>
    <xf numFmtId="9" fontId="10" fillId="4" borderId="0" xfId="2" applyFont="1" applyFill="1" applyBorder="1" applyAlignment="1" applyProtection="1">
      <alignment horizontal="center" vertical="center"/>
      <protection locked="0"/>
    </xf>
    <xf numFmtId="165" fontId="9" fillId="4" borderId="0" xfId="0" applyNumberFormat="1" applyFont="1" applyFill="1" applyAlignment="1">
      <alignment horizontal="center" vertical="center"/>
    </xf>
    <xf numFmtId="165" fontId="20" fillId="4" borderId="0" xfId="0" applyNumberFormat="1" applyFont="1" applyFill="1" applyAlignment="1">
      <alignment horizontal="center" vertical="center"/>
    </xf>
    <xf numFmtId="165" fontId="17" fillId="4" borderId="0" xfId="0" applyNumberFormat="1" applyFont="1" applyFill="1"/>
    <xf numFmtId="0" fontId="19" fillId="4" borderId="0" xfId="0" applyFont="1" applyFill="1" applyAlignment="1">
      <alignment horizontal="right"/>
    </xf>
    <xf numFmtId="1" fontId="10" fillId="4" borderId="0" xfId="0" applyNumberFormat="1" applyFont="1" applyFill="1" applyAlignment="1" applyProtection="1">
      <alignment horizontal="center" vertical="center"/>
      <protection locked="0"/>
    </xf>
    <xf numFmtId="0" fontId="22" fillId="4" borderId="0" xfId="0" applyFont="1" applyFill="1" applyProtection="1">
      <protection hidden="1"/>
    </xf>
    <xf numFmtId="0" fontId="23" fillId="4" borderId="0" xfId="3" applyFill="1" applyProtection="1">
      <protection hidden="1"/>
    </xf>
    <xf numFmtId="3" fontId="24" fillId="4" borderId="0" xfId="0" applyNumberFormat="1" applyFont="1" applyFill="1"/>
    <xf numFmtId="165" fontId="10" fillId="4" borderId="0" xfId="0" applyNumberFormat="1" applyFont="1" applyFill="1" applyAlignment="1">
      <alignment horizontal="center" vertical="center"/>
    </xf>
    <xf numFmtId="165" fontId="19" fillId="4" borderId="0" xfId="0" applyNumberFormat="1" applyFont="1" applyFill="1"/>
    <xf numFmtId="3" fontId="25" fillId="4" borderId="0" xfId="0" applyNumberFormat="1" applyFont="1" applyFill="1" applyAlignment="1">
      <alignment vertical="center"/>
    </xf>
    <xf numFmtId="165" fontId="20" fillId="4" borderId="0" xfId="0" applyNumberFormat="1" applyFont="1" applyFill="1" applyProtection="1">
      <protection locked="0"/>
    </xf>
    <xf numFmtId="164" fontId="20" fillId="4" borderId="0" xfId="0" applyNumberFormat="1" applyFont="1" applyFill="1"/>
    <xf numFmtId="165" fontId="9" fillId="4" borderId="0" xfId="0" applyNumberFormat="1" applyFont="1" applyFill="1" applyAlignment="1">
      <alignment horizontal="right"/>
    </xf>
    <xf numFmtId="165" fontId="9" fillId="4" borderId="0" xfId="0" applyNumberFormat="1" applyFont="1" applyFill="1" applyAlignment="1" applyProtection="1">
      <alignment horizontal="right"/>
      <protection locked="0"/>
    </xf>
    <xf numFmtId="165" fontId="20" fillId="4" borderId="0" xfId="0" applyNumberFormat="1" applyFont="1" applyFill="1" applyAlignment="1" applyProtection="1">
      <alignment horizontal="left"/>
      <protection locked="0"/>
    </xf>
    <xf numFmtId="0" fontId="7" fillId="4" borderId="0" xfId="0" applyFont="1" applyFill="1" applyProtection="1">
      <protection hidden="1"/>
    </xf>
    <xf numFmtId="0" fontId="4" fillId="4" borderId="0" xfId="0" applyFont="1" applyFill="1" applyProtection="1">
      <protection locked="0"/>
    </xf>
    <xf numFmtId="0" fontId="22" fillId="4" borderId="0" xfId="0" applyFont="1" applyFill="1" applyProtection="1">
      <protection locked="0"/>
    </xf>
    <xf numFmtId="0" fontId="1" fillId="4" borderId="0" xfId="0" applyFont="1" applyFill="1"/>
    <xf numFmtId="165" fontId="26" fillId="7" borderId="2" xfId="3" applyNumberFormat="1" applyFont="1" applyFill="1" applyBorder="1" applyAlignment="1" applyProtection="1">
      <alignment horizontal="center"/>
      <protection hidden="1"/>
    </xf>
    <xf numFmtId="1" fontId="7" fillId="4" borderId="3" xfId="0" applyNumberFormat="1" applyFont="1" applyFill="1" applyBorder="1" applyAlignment="1" applyProtection="1">
      <alignment vertical="center"/>
      <protection locked="0"/>
    </xf>
    <xf numFmtId="165" fontId="5" fillId="4" borderId="3" xfId="0" applyNumberFormat="1" applyFont="1" applyFill="1" applyBorder="1" applyAlignment="1" applyProtection="1">
      <alignment horizontal="left"/>
      <protection locked="0"/>
    </xf>
    <xf numFmtId="165" fontId="27" fillId="4" borderId="3" xfId="0" applyNumberFormat="1" applyFont="1" applyFill="1" applyBorder="1" applyAlignment="1" applyProtection="1">
      <alignment horizontal="right"/>
      <protection locked="0"/>
    </xf>
    <xf numFmtId="165" fontId="10" fillId="4" borderId="3" xfId="0" applyNumberFormat="1" applyFont="1" applyFill="1" applyBorder="1" applyAlignment="1">
      <alignment horizontal="right"/>
    </xf>
    <xf numFmtId="0" fontId="28" fillId="7" borderId="3" xfId="0" applyFont="1" applyFill="1" applyBorder="1" applyAlignment="1">
      <alignment horizontal="right"/>
    </xf>
    <xf numFmtId="0" fontId="28" fillId="7" borderId="3" xfId="0" applyFont="1" applyFill="1" applyBorder="1"/>
    <xf numFmtId="0" fontId="28" fillId="7" borderId="4" xfId="0" applyFont="1" applyFill="1" applyBorder="1"/>
    <xf numFmtId="165" fontId="9" fillId="4" borderId="0" xfId="0" applyNumberFormat="1" applyFont="1" applyFill="1" applyAlignment="1">
      <alignment horizontal="center"/>
    </xf>
    <xf numFmtId="1" fontId="29" fillId="8" borderId="5" xfId="3" applyNumberFormat="1" applyFont="1" applyFill="1" applyBorder="1" applyAlignment="1" applyProtection="1">
      <alignment horizontal="center"/>
      <protection hidden="1"/>
    </xf>
    <xf numFmtId="165" fontId="30" fillId="4" borderId="0" xfId="0" applyNumberFormat="1" applyFont="1" applyFill="1" applyAlignment="1" applyProtection="1">
      <alignment horizontal="right"/>
      <protection locked="0"/>
    </xf>
    <xf numFmtId="165" fontId="27" fillId="4" borderId="0" xfId="0" applyNumberFormat="1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2" fillId="6" borderId="0" xfId="0" applyFont="1" applyFill="1"/>
    <xf numFmtId="0" fontId="2" fillId="6" borderId="6" xfId="0" applyFont="1" applyFill="1" applyBorder="1"/>
    <xf numFmtId="164" fontId="31" fillId="4" borderId="0" xfId="0" applyNumberFormat="1" applyFont="1" applyFill="1" applyAlignment="1">
      <alignment horizontal="center"/>
    </xf>
    <xf numFmtId="165" fontId="29" fillId="8" borderId="2" xfId="3" applyNumberFormat="1" applyFont="1" applyFill="1" applyBorder="1" applyAlignment="1" applyProtection="1">
      <alignment horizontal="center"/>
      <protection hidden="1"/>
    </xf>
    <xf numFmtId="165" fontId="7" fillId="4" borderId="0" xfId="0" applyNumberFormat="1" applyFont="1" applyFill="1" applyProtection="1">
      <protection hidden="1"/>
    </xf>
    <xf numFmtId="165" fontId="29" fillId="8" borderId="7" xfId="3" applyNumberFormat="1" applyFont="1" applyFill="1" applyBorder="1" applyAlignment="1" applyProtection="1">
      <alignment horizontal="center"/>
      <protection hidden="1"/>
    </xf>
    <xf numFmtId="165" fontId="30" fillId="4" borderId="0" xfId="0" applyNumberFormat="1" applyFont="1" applyFill="1" applyAlignment="1">
      <alignment horizontal="right"/>
    </xf>
    <xf numFmtId="6" fontId="9" fillId="4" borderId="0" xfId="0" applyNumberFormat="1" applyFont="1" applyFill="1" applyAlignment="1">
      <alignment horizontal="right"/>
    </xf>
    <xf numFmtId="165" fontId="19" fillId="7" borderId="8" xfId="0" applyNumberFormat="1" applyFont="1" applyFill="1" applyBorder="1" applyAlignment="1">
      <alignment horizontal="right"/>
    </xf>
    <xf numFmtId="165" fontId="10" fillId="4" borderId="3" xfId="0" applyNumberFormat="1" applyFont="1" applyFill="1" applyBorder="1" applyAlignment="1" applyProtection="1">
      <alignment horizontal="left"/>
      <protection locked="0"/>
    </xf>
    <xf numFmtId="165" fontId="19" fillId="4" borderId="3" xfId="0" applyNumberFormat="1" applyFont="1" applyFill="1" applyBorder="1" applyAlignment="1" applyProtection="1">
      <alignment horizontal="right"/>
      <protection locked="0"/>
    </xf>
    <xf numFmtId="0" fontId="32" fillId="9" borderId="3" xfId="0" applyFont="1" applyFill="1" applyBorder="1"/>
    <xf numFmtId="0" fontId="32" fillId="9" borderId="4" xfId="0" applyFont="1" applyFill="1" applyBorder="1"/>
    <xf numFmtId="6" fontId="9" fillId="4" borderId="0" xfId="0" applyNumberFormat="1" applyFont="1" applyFill="1" applyAlignment="1">
      <alignment horizontal="center"/>
    </xf>
    <xf numFmtId="2" fontId="7" fillId="4" borderId="0" xfId="0" applyNumberFormat="1" applyFont="1" applyFill="1" applyAlignment="1" applyProtection="1">
      <alignment vertical="center"/>
      <protection locked="0"/>
    </xf>
    <xf numFmtId="6" fontId="31" fillId="4" borderId="0" xfId="0" applyNumberFormat="1" applyFont="1" applyFill="1" applyAlignment="1">
      <alignment horizontal="center"/>
    </xf>
    <xf numFmtId="2" fontId="7" fillId="4" borderId="3" xfId="0" applyNumberFormat="1" applyFont="1" applyFill="1" applyBorder="1" applyAlignment="1" applyProtection="1">
      <alignment vertical="center"/>
      <protection locked="0"/>
    </xf>
    <xf numFmtId="165" fontId="27" fillId="4" borderId="3" xfId="0" applyNumberFormat="1" applyFont="1" applyFill="1" applyBorder="1" applyProtection="1">
      <protection locked="0"/>
    </xf>
    <xf numFmtId="165" fontId="27" fillId="4" borderId="3" xfId="0" applyNumberFormat="1" applyFont="1" applyFill="1" applyBorder="1" applyAlignment="1">
      <alignment horizontal="right"/>
    </xf>
    <xf numFmtId="0" fontId="33" fillId="7" borderId="3" xfId="0" applyFont="1" applyFill="1" applyBorder="1" applyAlignment="1">
      <alignment horizontal="right"/>
    </xf>
    <xf numFmtId="0" fontId="2" fillId="7" borderId="3" xfId="0" applyFont="1" applyFill="1" applyBorder="1"/>
    <xf numFmtId="0" fontId="33" fillId="7" borderId="4" xfId="0" applyFont="1" applyFill="1" applyBorder="1"/>
    <xf numFmtId="6" fontId="9" fillId="4" borderId="0" xfId="0" applyNumberFormat="1" applyFont="1" applyFill="1" applyAlignment="1" applyProtection="1">
      <alignment horizontal="right"/>
      <protection locked="0"/>
    </xf>
    <xf numFmtId="1" fontId="0" fillId="5" borderId="5" xfId="0" applyNumberFormat="1" applyFill="1" applyBorder="1" applyAlignment="1">
      <alignment horizontal="center" vertical="center"/>
    </xf>
    <xf numFmtId="1" fontId="7" fillId="4" borderId="0" xfId="0" applyNumberFormat="1" applyFont="1" applyFill="1" applyAlignment="1" applyProtection="1">
      <alignment vertical="center"/>
      <protection locked="0"/>
    </xf>
    <xf numFmtId="165" fontId="5" fillId="4" borderId="0" xfId="0" applyNumberFormat="1" applyFont="1" applyFill="1" applyProtection="1">
      <protection locked="0"/>
    </xf>
    <xf numFmtId="165" fontId="5" fillId="4" borderId="0" xfId="0" applyNumberFormat="1" applyFont="1" applyFill="1" applyAlignment="1">
      <alignment horizontal="right"/>
    </xf>
    <xf numFmtId="0" fontId="34" fillId="6" borderId="0" xfId="0" applyFont="1" applyFill="1" applyAlignment="1">
      <alignment horizontal="right"/>
    </xf>
    <xf numFmtId="0" fontId="2" fillId="6" borderId="6" xfId="0" applyFont="1" applyFill="1" applyBorder="1" applyAlignment="1">
      <alignment horizontal="left"/>
    </xf>
    <xf numFmtId="165" fontId="25" fillId="4" borderId="0" xfId="0" applyNumberFormat="1" applyFont="1" applyFill="1" applyAlignment="1">
      <alignment vertical="center" wrapText="1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0" fillId="5" borderId="7" xfId="0" applyNumberFormat="1" applyFill="1" applyBorder="1" applyAlignment="1">
      <alignment horizontal="center" vertical="center"/>
    </xf>
    <xf numFmtId="165" fontId="7" fillId="4" borderId="0" xfId="0" applyNumberFormat="1" applyFont="1" applyFill="1" applyAlignment="1" applyProtection="1">
      <alignment vertical="center"/>
      <protection locked="0"/>
    </xf>
    <xf numFmtId="165" fontId="10" fillId="4" borderId="0" xfId="0" applyNumberFormat="1" applyFont="1" applyFill="1" applyAlignment="1" applyProtection="1">
      <alignment horizontal="left"/>
      <protection locked="0"/>
    </xf>
    <xf numFmtId="165" fontId="9" fillId="4" borderId="3" xfId="0" applyNumberFormat="1" applyFont="1" applyFill="1" applyBorder="1" applyAlignment="1" applyProtection="1">
      <alignment horizontal="right"/>
      <protection locked="0"/>
    </xf>
    <xf numFmtId="3" fontId="35" fillId="4" borderId="3" xfId="0" applyNumberFormat="1" applyFont="1" applyFill="1" applyBorder="1" applyAlignment="1" applyProtection="1">
      <alignment horizontal="left"/>
      <protection locked="0"/>
    </xf>
    <xf numFmtId="165" fontId="30" fillId="4" borderId="3" xfId="0" applyNumberFormat="1" applyFont="1" applyFill="1" applyBorder="1" applyAlignment="1" applyProtection="1">
      <alignment horizontal="right"/>
      <protection locked="0"/>
    </xf>
    <xf numFmtId="165" fontId="5" fillId="4" borderId="3" xfId="0" applyNumberFormat="1" applyFont="1" applyFill="1" applyBorder="1" applyAlignment="1">
      <alignment horizontal="right"/>
    </xf>
    <xf numFmtId="166" fontId="9" fillId="4" borderId="0" xfId="0" applyNumberFormat="1" applyFont="1" applyFill="1" applyAlignment="1" applyProtection="1">
      <alignment horizontal="center" vertical="center"/>
      <protection locked="0"/>
    </xf>
    <xf numFmtId="165" fontId="9" fillId="4" borderId="0" xfId="0" applyNumberFormat="1" applyFont="1" applyFill="1" applyAlignment="1">
      <alignment horizontal="center" wrapText="1"/>
    </xf>
    <xf numFmtId="9" fontId="9" fillId="4" borderId="0" xfId="2" applyFont="1" applyFill="1" applyBorder="1" applyAlignment="1" applyProtection="1">
      <alignment horizontal="center" vertical="center"/>
      <protection locked="0"/>
    </xf>
    <xf numFmtId="164" fontId="26" fillId="7" borderId="2" xfId="1" applyNumberFormat="1" applyFont="1" applyFill="1" applyBorder="1" applyAlignment="1" applyProtection="1">
      <alignment horizontal="center"/>
      <protection hidden="1"/>
    </xf>
    <xf numFmtId="165" fontId="19" fillId="4" borderId="3" xfId="0" applyNumberFormat="1" applyFont="1" applyFill="1" applyBorder="1" applyAlignment="1">
      <alignment horizontal="right"/>
    </xf>
    <xf numFmtId="165" fontId="19" fillId="4" borderId="3" xfId="0" applyNumberFormat="1" applyFont="1" applyFill="1" applyBorder="1" applyAlignment="1">
      <alignment horizontal="left"/>
    </xf>
    <xf numFmtId="0" fontId="36" fillId="7" borderId="3" xfId="0" applyFont="1" applyFill="1" applyBorder="1" applyAlignment="1">
      <alignment horizontal="right"/>
    </xf>
    <xf numFmtId="0" fontId="22" fillId="4" borderId="5" xfId="3" applyFont="1" applyFill="1" applyBorder="1" applyAlignment="1" applyProtection="1">
      <alignment horizontal="center"/>
      <protection locked="0"/>
    </xf>
    <xf numFmtId="0" fontId="37" fillId="6" borderId="0" xfId="3" applyFont="1" applyFill="1" applyAlignment="1" applyProtection="1">
      <alignment horizontal="right"/>
      <protection hidden="1"/>
    </xf>
    <xf numFmtId="1" fontId="9" fillId="4" borderId="0" xfId="0" applyNumberFormat="1" applyFont="1" applyFill="1" applyAlignment="1" applyProtection="1">
      <alignment horizontal="center" vertical="center"/>
      <protection locked="0"/>
    </xf>
    <xf numFmtId="166" fontId="38" fillId="4" borderId="8" xfId="2" applyNumberFormat="1" applyFont="1" applyFill="1" applyBorder="1" applyAlignment="1" applyProtection="1">
      <alignment horizontal="center" vertical="center"/>
      <protection locked="0"/>
    </xf>
    <xf numFmtId="37" fontId="22" fillId="4" borderId="7" xfId="3" applyNumberFormat="1" applyFont="1" applyFill="1" applyBorder="1" applyAlignment="1" applyProtection="1">
      <alignment horizontal="center"/>
      <protection locked="0"/>
    </xf>
    <xf numFmtId="165" fontId="25" fillId="4" borderId="0" xfId="0" applyNumberFormat="1" applyFont="1" applyFill="1" applyAlignment="1">
      <alignment horizontal="center" vertical="center" wrapText="1"/>
    </xf>
    <xf numFmtId="1" fontId="38" fillId="4" borderId="9" xfId="0" applyNumberFormat="1" applyFont="1" applyFill="1" applyBorder="1" applyAlignment="1" applyProtection="1">
      <alignment horizontal="center"/>
      <protection locked="0"/>
    </xf>
    <xf numFmtId="165" fontId="10" fillId="4" borderId="0" xfId="0" applyNumberFormat="1" applyFont="1" applyFill="1" applyAlignment="1">
      <alignment horizontal="left"/>
    </xf>
    <xf numFmtId="165" fontId="19" fillId="4" borderId="0" xfId="0" applyNumberFormat="1" applyFont="1" applyFill="1" applyAlignment="1">
      <alignment horizontal="right" vertical="center"/>
    </xf>
    <xf numFmtId="0" fontId="39" fillId="6" borderId="0" xfId="0" applyFont="1" applyFill="1" applyAlignment="1">
      <alignment horizontal="right"/>
    </xf>
    <xf numFmtId="0" fontId="32" fillId="6" borderId="0" xfId="0" applyFont="1" applyFill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" fillId="4" borderId="3" xfId="0" applyFont="1" applyFill="1" applyBorder="1" applyProtection="1">
      <protection hidden="1"/>
    </xf>
    <xf numFmtId="165" fontId="10" fillId="4" borderId="3" xfId="0" applyNumberFormat="1" applyFont="1" applyFill="1" applyBorder="1" applyAlignment="1">
      <alignment horizontal="left"/>
    </xf>
    <xf numFmtId="165" fontId="19" fillId="4" borderId="3" xfId="0" applyNumberFormat="1" applyFont="1" applyFill="1" applyBorder="1" applyAlignment="1">
      <alignment horizontal="right" vertical="center"/>
    </xf>
    <xf numFmtId="0" fontId="32" fillId="9" borderId="3" xfId="0" applyFont="1" applyFill="1" applyBorder="1" applyAlignment="1">
      <alignment horizontal="center"/>
    </xf>
    <xf numFmtId="0" fontId="32" fillId="9" borderId="4" xfId="0" applyFont="1" applyFill="1" applyBorder="1" applyAlignment="1">
      <alignment horizontal="center"/>
    </xf>
    <xf numFmtId="165" fontId="40" fillId="4" borderId="0" xfId="0" applyNumberFormat="1" applyFont="1" applyFill="1" applyAlignment="1">
      <alignment horizontal="right"/>
    </xf>
    <xf numFmtId="0" fontId="41" fillId="2" borderId="0" xfId="0" applyFont="1" applyFill="1" applyProtection="1">
      <protection hidden="1"/>
    </xf>
    <xf numFmtId="165" fontId="6" fillId="6" borderId="8" xfId="0" applyNumberFormat="1" applyFont="1" applyFill="1" applyBorder="1" applyAlignment="1">
      <alignment horizontal="right"/>
    </xf>
    <xf numFmtId="165" fontId="6" fillId="6" borderId="3" xfId="0" applyNumberFormat="1" applyFont="1" applyFill="1" applyBorder="1" applyAlignment="1">
      <alignment horizontal="right"/>
    </xf>
    <xf numFmtId="165" fontId="6" fillId="6" borderId="10" xfId="0" applyNumberFormat="1" applyFont="1" applyFill="1" applyBorder="1" applyAlignment="1">
      <alignment horizontal="right"/>
    </xf>
    <xf numFmtId="0" fontId="6" fillId="6" borderId="11" xfId="0" applyFont="1" applyFill="1" applyBorder="1" applyAlignment="1">
      <alignment horizontal="right"/>
    </xf>
    <xf numFmtId="165" fontId="7" fillId="8" borderId="12" xfId="0" applyNumberFormat="1" applyFont="1" applyFill="1" applyBorder="1"/>
    <xf numFmtId="165" fontId="16" fillId="5" borderId="12" xfId="0" applyNumberFormat="1" applyFont="1" applyFill="1" applyBorder="1" applyAlignment="1" applyProtection="1">
      <alignment horizontal="right"/>
      <protection locked="0"/>
    </xf>
    <xf numFmtId="165" fontId="5" fillId="8" borderId="0" xfId="0" applyNumberFormat="1" applyFont="1" applyFill="1" applyAlignment="1">
      <alignment horizontal="right"/>
    </xf>
    <xf numFmtId="165" fontId="5" fillId="4" borderId="0" xfId="0" applyNumberFormat="1" applyFont="1" applyFill="1"/>
    <xf numFmtId="165" fontId="16" fillId="10" borderId="13" xfId="0" applyNumberFormat="1" applyFont="1" applyFill="1" applyBorder="1" applyAlignment="1">
      <alignment horizontal="right"/>
    </xf>
    <xf numFmtId="165" fontId="16" fillId="10" borderId="0" xfId="0" applyNumberFormat="1" applyFont="1" applyFill="1" applyAlignment="1">
      <alignment horizontal="right"/>
    </xf>
    <xf numFmtId="165" fontId="16" fillId="10" borderId="6" xfId="0" applyNumberFormat="1" applyFont="1" applyFill="1" applyBorder="1" applyAlignment="1">
      <alignment horizontal="right"/>
    </xf>
    <xf numFmtId="165" fontId="16" fillId="4" borderId="12" xfId="0" applyNumberFormat="1" applyFont="1" applyFill="1" applyBorder="1" applyAlignment="1" applyProtection="1">
      <alignment horizontal="right"/>
      <protection locked="0"/>
    </xf>
    <xf numFmtId="0" fontId="5" fillId="8" borderId="6" xfId="0" applyFont="1" applyFill="1" applyBorder="1" applyAlignment="1">
      <alignment horizontal="right"/>
    </xf>
    <xf numFmtId="164" fontId="8" fillId="4" borderId="0" xfId="0" applyNumberFormat="1" applyFont="1" applyFill="1" applyProtection="1">
      <protection hidden="1"/>
    </xf>
    <xf numFmtId="0" fontId="8" fillId="4" borderId="0" xfId="4" applyFont="1" applyFill="1" applyAlignment="1" applyProtection="1">
      <alignment horizontal="center"/>
      <protection hidden="1"/>
    </xf>
    <xf numFmtId="0" fontId="8" fillId="4" borderId="0" xfId="4" applyFont="1" applyFill="1" applyProtection="1">
      <protection hidden="1"/>
    </xf>
    <xf numFmtId="0" fontId="43" fillId="4" borderId="0" xfId="0" applyFont="1" applyFill="1" applyProtection="1">
      <protection hidden="1"/>
    </xf>
    <xf numFmtId="165" fontId="43" fillId="4" borderId="0" xfId="0" applyNumberFormat="1" applyFont="1" applyFill="1"/>
    <xf numFmtId="0" fontId="16" fillId="8" borderId="12" xfId="0" applyFont="1" applyFill="1" applyBorder="1"/>
    <xf numFmtId="0" fontId="16" fillId="5" borderId="12" xfId="0" applyFont="1" applyFill="1" applyBorder="1" applyProtection="1">
      <protection locked="0"/>
    </xf>
    <xf numFmtId="0" fontId="5" fillId="8" borderId="0" xfId="0" applyFont="1" applyFill="1"/>
    <xf numFmtId="0" fontId="5" fillId="4" borderId="0" xfId="0" applyFont="1" applyFill="1"/>
    <xf numFmtId="0" fontId="16" fillId="10" borderId="13" xfId="0" applyFont="1" applyFill="1" applyBorder="1"/>
    <xf numFmtId="165" fontId="16" fillId="10" borderId="0" xfId="0" applyNumberFormat="1" applyFont="1" applyFill="1"/>
    <xf numFmtId="165" fontId="16" fillId="10" borderId="6" xfId="0" applyNumberFormat="1" applyFont="1" applyFill="1" applyBorder="1"/>
    <xf numFmtId="0" fontId="44" fillId="5" borderId="0" xfId="0" applyFont="1" applyFill="1" applyProtection="1">
      <protection hidden="1"/>
    </xf>
    <xf numFmtId="165" fontId="16" fillId="4" borderId="12" xfId="0" applyNumberFormat="1" applyFont="1" applyFill="1" applyBorder="1"/>
    <xf numFmtId="0" fontId="16" fillId="8" borderId="6" xfId="0" applyFont="1" applyFill="1" applyBorder="1"/>
    <xf numFmtId="0" fontId="17" fillId="6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165" fontId="17" fillId="6" borderId="0" xfId="0" applyNumberFormat="1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165" fontId="17" fillId="6" borderId="1" xfId="0" applyNumberFormat="1" applyFont="1" applyFill="1" applyBorder="1" applyAlignment="1">
      <alignment horizontal="center"/>
    </xf>
    <xf numFmtId="0" fontId="40" fillId="6" borderId="1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40" fillId="6" borderId="0" xfId="0" applyFont="1" applyFill="1" applyAlignment="1" applyProtection="1">
      <alignment horizontal="center"/>
      <protection hidden="1"/>
    </xf>
    <xf numFmtId="0" fontId="17" fillId="6" borderId="6" xfId="0" applyFont="1" applyFill="1" applyBorder="1" applyAlignment="1">
      <alignment horizontal="center"/>
    </xf>
    <xf numFmtId="0" fontId="8" fillId="4" borderId="0" xfId="0" applyFont="1" applyFill="1" applyAlignment="1" applyProtection="1">
      <alignment horizontal="center"/>
      <protection hidden="1"/>
    </xf>
    <xf numFmtId="0" fontId="40" fillId="4" borderId="0" xfId="4" applyFont="1" applyFill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45" fillId="6" borderId="14" xfId="0" applyFont="1" applyFill="1" applyBorder="1" applyAlignment="1">
      <alignment horizontal="center"/>
    </xf>
    <xf numFmtId="0" fontId="45" fillId="6" borderId="15" xfId="0" applyFont="1" applyFill="1" applyBorder="1" applyAlignment="1">
      <alignment horizontal="center"/>
    </xf>
    <xf numFmtId="0" fontId="45" fillId="6" borderId="0" xfId="0" applyFont="1" applyFill="1" applyAlignment="1">
      <alignment horizontal="center"/>
    </xf>
    <xf numFmtId="165" fontId="45" fillId="6" borderId="15" xfId="0" applyNumberFormat="1" applyFont="1" applyFill="1" applyBorder="1" applyAlignment="1">
      <alignment horizontal="center"/>
    </xf>
    <xf numFmtId="165" fontId="45" fillId="6" borderId="0" xfId="0" applyNumberFormat="1" applyFont="1" applyFill="1" applyAlignment="1">
      <alignment horizontal="center"/>
    </xf>
    <xf numFmtId="0" fontId="46" fillId="6" borderId="15" xfId="0" applyFont="1" applyFill="1" applyBorder="1" applyProtection="1">
      <protection hidden="1"/>
    </xf>
    <xf numFmtId="0" fontId="45" fillId="6" borderId="16" xfId="0" applyFont="1" applyFill="1" applyBorder="1" applyAlignment="1">
      <alignment horizontal="center"/>
    </xf>
    <xf numFmtId="0" fontId="41" fillId="4" borderId="0" xfId="0" applyFont="1" applyFill="1" applyProtection="1">
      <protection hidden="1"/>
    </xf>
    <xf numFmtId="0" fontId="3" fillId="11" borderId="0" xfId="0" applyFont="1" applyFill="1"/>
    <xf numFmtId="22" fontId="47" fillId="11" borderId="0" xfId="0" applyNumberFormat="1" applyFont="1" applyFill="1" applyAlignment="1" applyProtection="1">
      <alignment horizontal="center"/>
      <protection hidden="1"/>
    </xf>
    <xf numFmtId="0" fontId="48" fillId="11" borderId="0" xfId="0" applyFont="1" applyFill="1" applyAlignment="1" applyProtection="1">
      <alignment horizontal="center"/>
      <protection hidden="1"/>
    </xf>
    <xf numFmtId="0" fontId="3" fillId="11" borderId="0" xfId="0" applyFont="1" applyFill="1" applyProtection="1">
      <protection hidden="1"/>
    </xf>
    <xf numFmtId="0" fontId="49" fillId="4" borderId="0" xfId="0" applyFont="1" applyFill="1" applyProtection="1">
      <protection hidden="1"/>
    </xf>
    <xf numFmtId="0" fontId="50" fillId="11" borderId="0" xfId="0" applyFont="1" applyFill="1" applyAlignment="1" applyProtection="1">
      <alignment horizontal="center"/>
      <protection hidden="1"/>
    </xf>
  </cellXfs>
  <cellStyles count="5">
    <cellStyle name="Currency" xfId="1" builtinId="4"/>
    <cellStyle name="Normal" xfId="0" builtinId="0"/>
    <cellStyle name="Normal_Funding Engine 2.0" xfId="4" xr:uid="{9C6BE5F2-4C7A-42B5-A76A-7518ED2C8F02}"/>
    <cellStyle name="Normal_hc mort" xfId="3" xr:uid="{10A78EA8-FA55-46F2-BDB4-C8248F7DD19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Desktop\Export\Rprx\Cash%20Flow%20Maximizer.xlsx" TargetMode="External"/><Relationship Id="rId1" Type="http://schemas.openxmlformats.org/officeDocument/2006/relationships/externalLinkPath" Target="Cash%20Flow%20Maximiz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Sheet1"/>
      <sheetName val="Sheet2"/>
      <sheetName val="FixedCalc"/>
      <sheetName val="FixedCalc2"/>
      <sheetName val="FixedCalc3"/>
      <sheetName val="Bank Loan in Insurance"/>
      <sheetName val="Bank Loan vs Insurance Loan"/>
      <sheetName val="Cost vs Benefit Calculator"/>
      <sheetName val="Investment Estimator"/>
      <sheetName val="Investment Tax Profile"/>
      <sheetName val="Insurance Estimator"/>
      <sheetName val="CFM2"/>
      <sheetName val="CFM3"/>
      <sheetName val="CFM4"/>
      <sheetName val="CFMM"/>
      <sheetName val="CFM-PLUS Loan"/>
    </sheetNames>
    <sheetDataSet>
      <sheetData sheetId="0">
        <row r="13">
          <cell r="F13" t="str">
            <v>Schofields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E9">
            <v>1118.3597032726454</v>
          </cell>
        </row>
        <row r="15">
          <cell r="E15">
            <v>0</v>
          </cell>
        </row>
        <row r="18">
          <cell r="E18">
            <v>268406.32878543454</v>
          </cell>
        </row>
        <row r="19">
          <cell r="E19">
            <v>118406.3287854347</v>
          </cell>
        </row>
        <row r="20">
          <cell r="E20">
            <v>20</v>
          </cell>
        </row>
        <row r="21">
          <cell r="E21">
            <v>0</v>
          </cell>
        </row>
      </sheetData>
      <sheetData sheetId="23">
        <row r="9">
          <cell r="E9">
            <v>4240.6751836505509</v>
          </cell>
        </row>
        <row r="15">
          <cell r="E15">
            <v>339000</v>
          </cell>
        </row>
        <row r="18">
          <cell r="E18">
            <v>822181.11631024943</v>
          </cell>
        </row>
        <row r="19">
          <cell r="E19">
            <v>222181.11631024932</v>
          </cell>
        </row>
        <row r="20">
          <cell r="E20">
            <v>9.5</v>
          </cell>
        </row>
        <row r="21">
          <cell r="E21">
            <v>450021.43878491747</v>
          </cell>
        </row>
      </sheetData>
      <sheetData sheetId="24">
        <row r="9">
          <cell r="E9">
            <v>0</v>
          </cell>
        </row>
        <row r="15">
          <cell r="E15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</sheetData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M1"/>
    </sheetNames>
    <sheetDataSet>
      <sheetData sheetId="0">
        <row r="9">
          <cell r="E9">
            <v>1836.6161452956519</v>
          </cell>
        </row>
        <row r="15">
          <cell r="E15">
            <v>0</v>
          </cell>
        </row>
        <row r="18">
          <cell r="E18">
            <v>110196.96871773912</v>
          </cell>
        </row>
        <row r="19">
          <cell r="E19">
            <v>15196.968717739135</v>
          </cell>
        </row>
        <row r="20">
          <cell r="E20">
            <v>5</v>
          </cell>
        </row>
        <row r="21">
          <cell r="E2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F4A3-0617-4D75-930D-111D60E042FD}">
  <sheetPr codeName="Sheet10">
    <tabColor rgb="FF000080"/>
  </sheetPr>
  <dimension ref="A1:DC441"/>
  <sheetViews>
    <sheetView tabSelected="1" zoomScale="200" zoomScaleNormal="200" workbookViewId="0">
      <selection activeCell="I53" sqref="I53"/>
    </sheetView>
  </sheetViews>
  <sheetFormatPr defaultColWidth="9" defaultRowHeight="11.25" x14ac:dyDescent="0.2"/>
  <cols>
    <col min="1" max="1" width="4.85546875" style="1" customWidth="1"/>
    <col min="2" max="2" width="9.42578125" style="1" customWidth="1"/>
    <col min="3" max="3" width="8.85546875" style="1" customWidth="1"/>
    <col min="4" max="4" width="8.28515625" style="1" hidden="1" customWidth="1"/>
    <col min="5" max="6" width="8.7109375" style="1" hidden="1" customWidth="1"/>
    <col min="7" max="7" width="11" style="1" hidden="1" customWidth="1"/>
    <col min="8" max="8" width="10.42578125" style="1" customWidth="1"/>
    <col min="9" max="9" width="11.5703125" style="1" customWidth="1"/>
    <col min="10" max="10" width="9.42578125" style="1" customWidth="1"/>
    <col min="11" max="11" width="9.28515625" style="1" customWidth="1"/>
    <col min="12" max="12" width="10.7109375" style="1" customWidth="1"/>
    <col min="13" max="13" width="9.7109375" style="1" customWidth="1"/>
    <col min="14" max="14" width="12" style="1" customWidth="1"/>
    <col min="15" max="57" width="8.5703125" style="1" customWidth="1"/>
    <col min="58" max="58" width="8.5703125" style="2" customWidth="1"/>
    <col min="59" max="16384" width="9" style="1"/>
  </cols>
  <sheetData>
    <row r="1" spans="1:106" ht="18.75" customHeight="1" x14ac:dyDescent="0.25">
      <c r="A1" s="5"/>
      <c r="B1" s="205"/>
      <c r="C1" s="205"/>
      <c r="D1" s="205"/>
      <c r="E1" s="205"/>
      <c r="F1" s="205" t="s">
        <v>0</v>
      </c>
      <c r="H1" s="5"/>
      <c r="I1" s="5"/>
      <c r="J1" s="210" t="s">
        <v>57</v>
      </c>
      <c r="K1" s="208"/>
      <c r="L1" s="205"/>
      <c r="M1" s="205"/>
      <c r="N1" s="9" t="s">
        <v>0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 t="s">
        <v>0</v>
      </c>
      <c r="BB1" s="9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155"/>
      <c r="BO1" s="155"/>
      <c r="BP1" s="155"/>
      <c r="BQ1" s="155"/>
      <c r="BR1" s="155"/>
      <c r="BS1" s="155"/>
      <c r="BT1" s="155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</row>
    <row r="2" spans="1:106" ht="3.95" customHeight="1" x14ac:dyDescent="0.3">
      <c r="A2" s="5"/>
      <c r="B2" s="205"/>
      <c r="C2" s="205"/>
      <c r="D2" s="205"/>
      <c r="E2" s="205"/>
      <c r="F2" s="205"/>
      <c r="H2" s="5"/>
      <c r="I2" s="209"/>
      <c r="J2" s="208"/>
      <c r="K2" s="208"/>
      <c r="L2" s="205"/>
      <c r="M2" s="205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155"/>
      <c r="BO2" s="155"/>
      <c r="BP2" s="155"/>
      <c r="BQ2" s="155"/>
      <c r="BR2" s="155"/>
      <c r="BS2" s="155"/>
      <c r="BT2" s="155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</row>
    <row r="3" spans="1:106" ht="16.5" customHeight="1" x14ac:dyDescent="0.25">
      <c r="A3" s="5"/>
      <c r="B3" s="205"/>
      <c r="C3" s="205"/>
      <c r="D3" s="205"/>
      <c r="E3" s="205"/>
      <c r="F3" s="205"/>
      <c r="H3" s="5"/>
      <c r="I3" s="5"/>
      <c r="J3" s="207" t="str">
        <f>[1]MainPage!F13</f>
        <v>Schofields</v>
      </c>
      <c r="K3" s="5"/>
      <c r="L3" s="205"/>
      <c r="M3" s="205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155"/>
      <c r="BO3" s="155"/>
      <c r="BP3" s="155"/>
      <c r="BQ3" s="155"/>
      <c r="BR3" s="155"/>
      <c r="BS3" s="155"/>
      <c r="BT3" s="155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</row>
    <row r="4" spans="1:106" ht="16.5" customHeight="1" x14ac:dyDescent="0.25">
      <c r="A4" s="5"/>
      <c r="B4" s="205"/>
      <c r="C4" s="205"/>
      <c r="D4" s="205"/>
      <c r="E4" s="205"/>
      <c r="F4" s="205"/>
      <c r="H4" s="5"/>
      <c r="I4" s="206">
        <f ca="1">NOW()</f>
        <v>45649.672237384257</v>
      </c>
      <c r="J4" s="206"/>
      <c r="K4" s="206"/>
      <c r="L4" s="205"/>
      <c r="M4" s="20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155"/>
      <c r="BO4" s="155"/>
      <c r="BP4" s="155"/>
      <c r="BQ4" s="155"/>
      <c r="BR4" s="155"/>
      <c r="BS4" s="155"/>
      <c r="BT4" s="155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</row>
    <row r="5" spans="1:106" ht="12" x14ac:dyDescent="0.2">
      <c r="A5" s="203"/>
      <c r="B5" s="198" t="s">
        <v>56</v>
      </c>
      <c r="C5" s="202"/>
      <c r="D5" s="200" t="s">
        <v>37</v>
      </c>
      <c r="E5" s="198"/>
      <c r="F5" s="198"/>
      <c r="G5" s="198"/>
      <c r="H5" s="200"/>
      <c r="I5" s="201"/>
      <c r="J5" s="200"/>
      <c r="K5" s="198"/>
      <c r="L5" s="199"/>
      <c r="M5" s="198"/>
      <c r="N5" s="19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6" t="s">
        <v>55</v>
      </c>
      <c r="AA5" s="196"/>
      <c r="AB5" s="196"/>
      <c r="AC5" s="19"/>
      <c r="AD5" s="19"/>
      <c r="AE5" s="19"/>
      <c r="AF5" s="196" t="s">
        <v>54</v>
      </c>
      <c r="AG5" s="196"/>
      <c r="AH5" s="196"/>
      <c r="AI5" s="19"/>
      <c r="AJ5" s="19"/>
      <c r="AK5" s="19"/>
      <c r="AL5" s="196" t="s">
        <v>53</v>
      </c>
      <c r="AM5" s="196"/>
      <c r="AN5" s="196"/>
      <c r="AO5" s="19"/>
      <c r="AP5" s="19"/>
      <c r="AQ5" s="19"/>
      <c r="AR5" s="196" t="s">
        <v>52</v>
      </c>
      <c r="AS5" s="196"/>
      <c r="AT5" s="196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6" ht="14.45" customHeight="1" x14ac:dyDescent="0.2">
      <c r="A6" s="193"/>
      <c r="B6" s="186" t="s">
        <v>51</v>
      </c>
      <c r="C6" s="192" t="s">
        <v>50</v>
      </c>
      <c r="D6" s="187" t="s">
        <v>49</v>
      </c>
      <c r="E6" s="186"/>
      <c r="F6" s="187"/>
      <c r="G6" s="187" t="s">
        <v>48</v>
      </c>
      <c r="H6" s="186" t="s">
        <v>20</v>
      </c>
      <c r="I6" s="186" t="s">
        <v>20</v>
      </c>
      <c r="J6" s="186"/>
      <c r="K6" s="186" t="s">
        <v>20</v>
      </c>
      <c r="L6" s="187" t="s">
        <v>17</v>
      </c>
      <c r="M6" s="187"/>
      <c r="N6" s="191"/>
      <c r="O6" s="19"/>
      <c r="P6" s="19"/>
      <c r="Q6" s="19"/>
      <c r="R6" s="195" t="s">
        <v>47</v>
      </c>
      <c r="S6" s="171"/>
      <c r="T6" s="194" t="s">
        <v>46</v>
      </c>
      <c r="U6" s="171"/>
      <c r="V6" s="171"/>
      <c r="W6" s="171"/>
      <c r="X6" s="19"/>
      <c r="Y6" s="170" t="s">
        <v>45</v>
      </c>
      <c r="Z6" s="170" t="s">
        <v>43</v>
      </c>
      <c r="AA6" s="170" t="s">
        <v>42</v>
      </c>
      <c r="AB6" s="170" t="s">
        <v>41</v>
      </c>
      <c r="AC6" s="170" t="s">
        <v>17</v>
      </c>
      <c r="AD6" s="19"/>
      <c r="AE6" s="170" t="s">
        <v>44</v>
      </c>
      <c r="AF6" s="170" t="s">
        <v>43</v>
      </c>
      <c r="AG6" s="170" t="s">
        <v>42</v>
      </c>
      <c r="AH6" s="170" t="s">
        <v>41</v>
      </c>
      <c r="AI6" s="170" t="s">
        <v>17</v>
      </c>
      <c r="AJ6" s="19"/>
      <c r="AK6" s="170" t="s">
        <v>44</v>
      </c>
      <c r="AL6" s="170" t="s">
        <v>43</v>
      </c>
      <c r="AM6" s="170" t="s">
        <v>42</v>
      </c>
      <c r="AN6" s="170" t="s">
        <v>41</v>
      </c>
      <c r="AO6" s="170" t="s">
        <v>17</v>
      </c>
      <c r="AP6" s="19"/>
      <c r="AQ6" s="170" t="s">
        <v>44</v>
      </c>
      <c r="AR6" s="170" t="s">
        <v>43</v>
      </c>
      <c r="AS6" s="170" t="s">
        <v>42</v>
      </c>
      <c r="AT6" s="170" t="s">
        <v>41</v>
      </c>
      <c r="AU6" s="170" t="s">
        <v>17</v>
      </c>
      <c r="AV6" s="19"/>
      <c r="AW6" s="170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</row>
    <row r="7" spans="1:106" x14ac:dyDescent="0.2">
      <c r="A7" s="193"/>
      <c r="B7" s="186" t="s">
        <v>40</v>
      </c>
      <c r="C7" s="192" t="s">
        <v>39</v>
      </c>
      <c r="D7" s="186" t="s">
        <v>38</v>
      </c>
      <c r="E7" s="186" t="s">
        <v>37</v>
      </c>
      <c r="F7" s="187" t="s">
        <v>36</v>
      </c>
      <c r="G7" s="187" t="s">
        <v>35</v>
      </c>
      <c r="H7" s="186" t="s">
        <v>33</v>
      </c>
      <c r="I7" s="187" t="s">
        <v>34</v>
      </c>
      <c r="J7" s="187"/>
      <c r="K7" s="186" t="s">
        <v>33</v>
      </c>
      <c r="L7" s="187" t="s">
        <v>32</v>
      </c>
      <c r="M7" s="187" t="s">
        <v>31</v>
      </c>
      <c r="N7" s="191"/>
      <c r="O7" s="19"/>
      <c r="P7" s="19"/>
      <c r="Q7" s="19"/>
      <c r="R7" s="170"/>
      <c r="S7" s="170"/>
      <c r="T7" s="170"/>
      <c r="U7" s="170"/>
      <c r="V7" s="170"/>
      <c r="W7" s="170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</row>
    <row r="8" spans="1:106" ht="12.75" customHeight="1" x14ac:dyDescent="0.2">
      <c r="A8" s="190" t="s">
        <v>30</v>
      </c>
      <c r="B8" s="188" t="s">
        <v>29</v>
      </c>
      <c r="C8" s="189" t="s">
        <v>28</v>
      </c>
      <c r="D8" s="188" t="s">
        <v>27</v>
      </c>
      <c r="E8" s="188" t="s">
        <v>26</v>
      </c>
      <c r="F8" s="188" t="s">
        <v>21</v>
      </c>
      <c r="G8" s="185" t="s">
        <v>25</v>
      </c>
      <c r="H8" s="187" t="s">
        <v>24</v>
      </c>
      <c r="I8" s="187" t="s">
        <v>23</v>
      </c>
      <c r="J8" s="187" t="s">
        <v>22</v>
      </c>
      <c r="K8" s="186" t="s">
        <v>21</v>
      </c>
      <c r="L8" s="186" t="s">
        <v>20</v>
      </c>
      <c r="M8" s="185" t="s">
        <v>19</v>
      </c>
      <c r="N8" s="184" t="s">
        <v>18</v>
      </c>
      <c r="O8" s="19"/>
      <c r="P8" s="19"/>
      <c r="Q8" s="19"/>
      <c r="R8" s="171"/>
      <c r="S8" s="170"/>
      <c r="T8" s="170"/>
      <c r="U8" s="170"/>
      <c r="V8" s="170"/>
      <c r="W8" s="170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69"/>
      <c r="AL8" s="169"/>
      <c r="AM8" s="169"/>
      <c r="AN8" s="169"/>
      <c r="AO8" s="16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</row>
    <row r="9" spans="1:106" ht="9.75" customHeight="1" x14ac:dyDescent="0.2">
      <c r="A9" s="183"/>
      <c r="B9" s="182"/>
      <c r="C9" s="181"/>
      <c r="D9" s="180"/>
      <c r="E9" s="179"/>
      <c r="F9" s="179"/>
      <c r="G9" s="178"/>
      <c r="H9" s="163"/>
      <c r="I9" s="177"/>
      <c r="J9" s="177"/>
      <c r="K9" s="177"/>
      <c r="L9" s="176"/>
      <c r="M9" s="175"/>
      <c r="N9" s="174"/>
      <c r="O9" s="19"/>
      <c r="P9" s="19"/>
      <c r="Q9" s="19"/>
      <c r="R9" s="171"/>
      <c r="S9" s="170"/>
      <c r="T9" s="170"/>
      <c r="U9" s="170"/>
      <c r="V9" s="170"/>
      <c r="W9" s="170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69"/>
      <c r="AL9" s="169"/>
      <c r="AM9" s="169"/>
      <c r="AN9" s="169"/>
      <c r="AO9" s="16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</row>
    <row r="10" spans="1:106" ht="13.5" x14ac:dyDescent="0.25">
      <c r="A10" s="168">
        <v>1</v>
      </c>
      <c r="B10" s="167">
        <v>600000</v>
      </c>
      <c r="C10" s="17">
        <f>SUM(H91+I91+J91+K91)</f>
        <v>0</v>
      </c>
      <c r="D10" s="166">
        <f>AI8</f>
        <v>0</v>
      </c>
      <c r="E10" s="165">
        <f>AO8</f>
        <v>0</v>
      </c>
      <c r="F10" s="165">
        <f>AU8</f>
        <v>0</v>
      </c>
      <c r="G10" s="164">
        <f>B10-(D10+E10+F10)</f>
        <v>600000</v>
      </c>
      <c r="H10" s="117"/>
      <c r="I10" s="117"/>
      <c r="J10" s="117"/>
      <c r="K10" s="117"/>
      <c r="L10" s="162">
        <f>SUM(H10:K10)</f>
        <v>0</v>
      </c>
      <c r="M10" s="161">
        <v>600000</v>
      </c>
      <c r="N10" s="160">
        <f>SUM(N9+B10+L10)-(C10+M10)</f>
        <v>0</v>
      </c>
      <c r="O10" s="19" t="s">
        <v>0</v>
      </c>
      <c r="P10" s="173"/>
      <c r="Q10" s="19"/>
      <c r="R10" s="171"/>
      <c r="S10" s="170"/>
      <c r="T10" s="170"/>
      <c r="U10" s="170"/>
      <c r="V10" s="170"/>
      <c r="W10" s="170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69"/>
      <c r="AL10" s="169"/>
      <c r="AM10" s="169"/>
      <c r="AN10" s="169"/>
      <c r="AO10" s="16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</row>
    <row r="11" spans="1:106" ht="13.5" x14ac:dyDescent="0.25">
      <c r="A11" s="168">
        <v>2</v>
      </c>
      <c r="B11" s="167"/>
      <c r="C11" s="17">
        <f>SUM(H92+I92+J92+K92)</f>
        <v>50888.102203806615</v>
      </c>
      <c r="D11" s="166">
        <f>AI9</f>
        <v>0</v>
      </c>
      <c r="E11" s="165">
        <f>AO9</f>
        <v>0</v>
      </c>
      <c r="F11" s="165">
        <f>AU9</f>
        <v>0</v>
      </c>
      <c r="G11" s="164">
        <f>B11-(D11+E11+F11)</f>
        <v>0</v>
      </c>
      <c r="H11" s="117"/>
      <c r="I11" s="117"/>
      <c r="J11" s="117"/>
      <c r="K11" s="117"/>
      <c r="L11" s="162">
        <f>SUM(H11:K11)</f>
        <v>0</v>
      </c>
      <c r="M11" s="161"/>
      <c r="N11" s="160">
        <f>SUM(((N10+B11+L11)-(C11+M11))*(1+$K$66))</f>
        <v>-50888.102203806615</v>
      </c>
      <c r="O11" s="19"/>
      <c r="P11" s="172"/>
      <c r="Q11" s="19"/>
      <c r="R11" s="171"/>
      <c r="S11" s="170"/>
      <c r="T11" s="170"/>
      <c r="U11" s="170"/>
      <c r="V11" s="170"/>
      <c r="W11" s="170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69"/>
      <c r="AL11" s="169"/>
      <c r="AM11" s="169"/>
      <c r="AN11" s="169"/>
      <c r="AO11" s="16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</row>
    <row r="12" spans="1:106" ht="12.75" x14ac:dyDescent="0.2">
      <c r="A12" s="168">
        <v>3</v>
      </c>
      <c r="B12" s="167"/>
      <c r="C12" s="17">
        <f>SUM(H93+I93+J93+K93)</f>
        <v>50888.102203806615</v>
      </c>
      <c r="D12" s="166">
        <f>AI10</f>
        <v>0</v>
      </c>
      <c r="E12" s="165">
        <f>AO10</f>
        <v>0</v>
      </c>
      <c r="F12" s="165">
        <f>AU10</f>
        <v>0</v>
      </c>
      <c r="G12" s="164">
        <f>B12-(D12+E12+F12)</f>
        <v>0</v>
      </c>
      <c r="H12" s="117"/>
      <c r="I12" s="117"/>
      <c r="J12" s="117"/>
      <c r="K12" s="117"/>
      <c r="L12" s="162">
        <f>SUM(H12:K12)</f>
        <v>0</v>
      </c>
      <c r="M12" s="161"/>
      <c r="N12" s="160">
        <f>SUM(((N11+B12+L12)-(C12+M12))*(1+$K$66))</f>
        <v>-101776.20440761323</v>
      </c>
      <c r="O12" s="19"/>
      <c r="P12" s="47"/>
      <c r="Q12" s="19"/>
      <c r="R12" s="171"/>
      <c r="S12" s="170"/>
      <c r="T12" s="170"/>
      <c r="U12" s="170"/>
      <c r="V12" s="170"/>
      <c r="W12" s="170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69"/>
      <c r="AL12" s="169"/>
      <c r="AM12" s="169"/>
      <c r="AN12" s="169"/>
      <c r="AO12" s="16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</row>
    <row r="13" spans="1:106" ht="13.5" x14ac:dyDescent="0.25">
      <c r="A13" s="168">
        <v>4</v>
      </c>
      <c r="B13" s="167"/>
      <c r="C13" s="17">
        <f>SUM(H94+I94+J94+K94)</f>
        <v>50888.102203806615</v>
      </c>
      <c r="D13" s="166">
        <f>AI11</f>
        <v>0</v>
      </c>
      <c r="E13" s="165">
        <f>AO11</f>
        <v>0</v>
      </c>
      <c r="F13" s="165">
        <f>AU11</f>
        <v>0</v>
      </c>
      <c r="G13" s="164">
        <f>B13-(D13+E13+F13)</f>
        <v>0</v>
      </c>
      <c r="H13" s="117"/>
      <c r="I13" s="117"/>
      <c r="J13" s="117"/>
      <c r="K13" s="117"/>
      <c r="L13" s="162">
        <f>SUM(H13:K13)</f>
        <v>0</v>
      </c>
      <c r="M13" s="161"/>
      <c r="N13" s="160">
        <f>SUM(((N12+B13+L13)-(C13+M13))*(1+$K$66))</f>
        <v>-152664.30661141983</v>
      </c>
      <c r="O13" s="19"/>
      <c r="P13" s="173"/>
      <c r="Q13" s="19"/>
      <c r="R13" s="171"/>
      <c r="S13" s="170"/>
      <c r="T13" s="170"/>
      <c r="U13" s="170"/>
      <c r="V13" s="170"/>
      <c r="W13" s="170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69"/>
      <c r="AL13" s="169"/>
      <c r="AM13" s="169"/>
      <c r="AN13" s="169"/>
      <c r="AO13" s="16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</row>
    <row r="14" spans="1:106" ht="13.5" x14ac:dyDescent="0.25">
      <c r="A14" s="168">
        <v>5</v>
      </c>
      <c r="B14" s="167"/>
      <c r="C14" s="17">
        <f>SUM(H95+I95+J95+K95)</f>
        <v>50888.102203806615</v>
      </c>
      <c r="D14" s="166">
        <f>AI12</f>
        <v>0</v>
      </c>
      <c r="E14" s="165">
        <f>AO12</f>
        <v>0</v>
      </c>
      <c r="F14" s="165">
        <f>AU12</f>
        <v>0</v>
      </c>
      <c r="G14" s="164">
        <f>B14-(D14+E14+F14)</f>
        <v>0</v>
      </c>
      <c r="H14" s="117"/>
      <c r="I14" s="117"/>
      <c r="J14" s="117"/>
      <c r="K14" s="117"/>
      <c r="L14" s="162">
        <f>SUM(H14:K14)</f>
        <v>0</v>
      </c>
      <c r="M14" s="161"/>
      <c r="N14" s="160">
        <f>SUM(((N13+B14+L14)-(C14+M14))*(1+$K$66))</f>
        <v>-203552.40881522646</v>
      </c>
      <c r="O14" s="19"/>
      <c r="P14" s="172"/>
      <c r="Q14" s="19"/>
      <c r="R14" s="171"/>
      <c r="S14" s="170"/>
      <c r="T14" s="170"/>
      <c r="U14" s="170"/>
      <c r="V14" s="170"/>
      <c r="W14" s="170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69"/>
      <c r="AL14" s="169"/>
      <c r="AM14" s="169"/>
      <c r="AN14" s="169"/>
      <c r="AO14" s="16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</row>
    <row r="15" spans="1:106" ht="12.75" x14ac:dyDescent="0.2">
      <c r="A15" s="168">
        <v>6</v>
      </c>
      <c r="B15" s="167"/>
      <c r="C15" s="17">
        <f>SUM(H96+I96+J96+K96)</f>
        <v>50888.102203806615</v>
      </c>
      <c r="D15" s="166">
        <f>AI13</f>
        <v>0</v>
      </c>
      <c r="E15" s="165">
        <f>AO13</f>
        <v>0</v>
      </c>
      <c r="F15" s="165">
        <f>AU13</f>
        <v>0</v>
      </c>
      <c r="G15" s="164">
        <f>B15-(D15+E15+F15)</f>
        <v>0</v>
      </c>
      <c r="H15" s="117"/>
      <c r="I15" s="117"/>
      <c r="J15" s="117"/>
      <c r="K15" s="117"/>
      <c r="L15" s="162">
        <f>SUM(H15:K15)</f>
        <v>0</v>
      </c>
      <c r="M15" s="161"/>
      <c r="N15" s="160">
        <f>SUM(((N14+B15+L15)-(C15+M15))*(1+$K$66))</f>
        <v>-254440.51101903309</v>
      </c>
      <c r="O15" s="19"/>
      <c r="P15" s="47"/>
      <c r="Q15" s="19"/>
      <c r="R15" s="171"/>
      <c r="S15" s="170"/>
      <c r="T15" s="170"/>
      <c r="U15" s="170"/>
      <c r="V15" s="170"/>
      <c r="W15" s="170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69"/>
      <c r="AL15" s="169"/>
      <c r="AM15" s="169"/>
      <c r="AN15" s="169"/>
      <c r="AO15" s="16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</row>
    <row r="16" spans="1:106" ht="13.5" x14ac:dyDescent="0.25">
      <c r="A16" s="168">
        <v>7</v>
      </c>
      <c r="B16" s="167"/>
      <c r="C16" s="17">
        <f>SUM(H97+I97+J97+K97)</f>
        <v>50888.102203806615</v>
      </c>
      <c r="D16" s="166">
        <f>AI14</f>
        <v>0</v>
      </c>
      <c r="E16" s="165">
        <f>AO14</f>
        <v>0</v>
      </c>
      <c r="F16" s="165">
        <f>AU14</f>
        <v>0</v>
      </c>
      <c r="G16" s="164">
        <f>B16-(D16+E16+F16)</f>
        <v>0</v>
      </c>
      <c r="H16" s="117"/>
      <c r="I16" s="117"/>
      <c r="J16" s="117"/>
      <c r="K16" s="117"/>
      <c r="L16" s="162">
        <f>SUM(H16:K16)</f>
        <v>0</v>
      </c>
      <c r="M16" s="161"/>
      <c r="N16" s="160">
        <f>SUM(((N15+B16+L16)-(C16+M16))*(1+$K$66))</f>
        <v>-305328.61322283972</v>
      </c>
      <c r="O16" s="19"/>
      <c r="P16" s="173"/>
      <c r="Q16" s="19"/>
      <c r="R16" s="171"/>
      <c r="S16" s="170"/>
      <c r="T16" s="170"/>
      <c r="U16" s="170"/>
      <c r="V16" s="170"/>
      <c r="W16" s="170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69"/>
      <c r="AL16" s="169"/>
      <c r="AM16" s="169"/>
      <c r="AN16" s="169"/>
      <c r="AO16" s="16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</row>
    <row r="17" spans="1:106" ht="13.5" x14ac:dyDescent="0.25">
      <c r="A17" s="168">
        <v>8</v>
      </c>
      <c r="B17" s="167"/>
      <c r="C17" s="17">
        <f>SUM(H98+I98+J98+K98)</f>
        <v>50888.102203806615</v>
      </c>
      <c r="D17" s="166">
        <f>AI15</f>
        <v>0</v>
      </c>
      <c r="E17" s="165">
        <f>AO15</f>
        <v>0</v>
      </c>
      <c r="F17" s="165">
        <f>AU15</f>
        <v>0</v>
      </c>
      <c r="G17" s="164">
        <f>B17-(D17+E17+F17)</f>
        <v>0</v>
      </c>
      <c r="H17" s="117"/>
      <c r="I17" s="117"/>
      <c r="J17" s="117"/>
      <c r="K17" s="117"/>
      <c r="L17" s="162">
        <f>SUM(H17:K17)</f>
        <v>0</v>
      </c>
      <c r="M17" s="161"/>
      <c r="N17" s="160">
        <f>SUM(((N16+B17+L17)-(C17+M17))*(1+$K$66))</f>
        <v>-356216.71542664635</v>
      </c>
      <c r="O17" s="19"/>
      <c r="P17" s="172"/>
      <c r="Q17" s="19"/>
      <c r="R17" s="171"/>
      <c r="S17" s="170"/>
      <c r="T17" s="170"/>
      <c r="U17" s="170"/>
      <c r="V17" s="170"/>
      <c r="W17" s="170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69"/>
      <c r="AL17" s="169"/>
      <c r="AM17" s="169"/>
      <c r="AN17" s="169"/>
      <c r="AO17" s="16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</row>
    <row r="18" spans="1:106" ht="12.75" x14ac:dyDescent="0.2">
      <c r="A18" s="168">
        <v>9</v>
      </c>
      <c r="B18" s="167"/>
      <c r="C18" s="17">
        <f>SUM(H99+I99+J99+K99)</f>
        <v>50888.102203806615</v>
      </c>
      <c r="D18" s="166">
        <f>AI16</f>
        <v>0</v>
      </c>
      <c r="E18" s="165">
        <f>AO16</f>
        <v>0</v>
      </c>
      <c r="F18" s="165">
        <f>AU16</f>
        <v>0</v>
      </c>
      <c r="G18" s="164">
        <f>B18-(D18+E18+F18)</f>
        <v>0</v>
      </c>
      <c r="H18" s="117"/>
      <c r="I18" s="117"/>
      <c r="J18" s="117"/>
      <c r="K18" s="117"/>
      <c r="L18" s="162">
        <f>SUM(H18:K18)</f>
        <v>0</v>
      </c>
      <c r="M18" s="161"/>
      <c r="N18" s="160">
        <f>SUM(((N17+B18+L18)-(C18+M18))*(1+$K$66))</f>
        <v>-407104.81763045298</v>
      </c>
      <c r="O18" s="19"/>
      <c r="P18" s="19"/>
      <c r="Q18" s="19"/>
      <c r="R18" s="171"/>
      <c r="S18" s="170"/>
      <c r="T18" s="170"/>
      <c r="U18" s="170"/>
      <c r="V18" s="170"/>
      <c r="W18" s="170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69"/>
      <c r="AL18" s="169"/>
      <c r="AM18" s="169"/>
      <c r="AN18" s="169"/>
      <c r="AO18" s="16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</row>
    <row r="19" spans="1:106" ht="12.75" x14ac:dyDescent="0.2">
      <c r="A19" s="168">
        <v>10</v>
      </c>
      <c r="B19" s="167"/>
      <c r="C19" s="17">
        <f>SUM(H100+I100+J100+K100)</f>
        <v>50888.102203806615</v>
      </c>
      <c r="D19" s="166">
        <f>AI17</f>
        <v>0</v>
      </c>
      <c r="E19" s="165">
        <f>AO17</f>
        <v>0</v>
      </c>
      <c r="F19" s="165">
        <f>AU17</f>
        <v>0</v>
      </c>
      <c r="G19" s="164">
        <f>B19-(D19+E19+F19)</f>
        <v>0</v>
      </c>
      <c r="H19" s="117"/>
      <c r="I19" s="117"/>
      <c r="J19" s="117"/>
      <c r="K19" s="117"/>
      <c r="L19" s="162">
        <f>SUM(H19:K19)</f>
        <v>0</v>
      </c>
      <c r="M19" s="161"/>
      <c r="N19" s="160">
        <f>SUM(((N18+B19+L19)-(C19+M19))*(1+$K$66))</f>
        <v>-457992.91983425961</v>
      </c>
      <c r="O19" s="19"/>
      <c r="P19" s="19"/>
      <c r="Q19" s="19"/>
      <c r="R19" s="171"/>
      <c r="S19" s="170"/>
      <c r="T19" s="170"/>
      <c r="U19" s="170"/>
      <c r="V19" s="170"/>
      <c r="W19" s="170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69"/>
      <c r="AL19" s="169"/>
      <c r="AM19" s="169"/>
      <c r="AN19" s="169"/>
      <c r="AO19" s="16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</row>
    <row r="20" spans="1:106" ht="12.75" x14ac:dyDescent="0.2">
      <c r="A20" s="168">
        <v>11</v>
      </c>
      <c r="B20" s="167"/>
      <c r="C20" s="17">
        <f>SUM(H101+I101+J101+K101)</f>
        <v>50888.102203806615</v>
      </c>
      <c r="D20" s="166">
        <f>AI18</f>
        <v>0</v>
      </c>
      <c r="E20" s="165">
        <f>AO18</f>
        <v>0</v>
      </c>
      <c r="F20" s="165">
        <f>AU18</f>
        <v>0</v>
      </c>
      <c r="G20" s="164">
        <f>B20-(D20+E20+F20)</f>
        <v>0</v>
      </c>
      <c r="H20" s="117"/>
      <c r="I20" s="117"/>
      <c r="J20" s="117"/>
      <c r="K20" s="117"/>
      <c r="L20" s="162">
        <f>SUM(H20:K20)</f>
        <v>0</v>
      </c>
      <c r="M20" s="161"/>
      <c r="N20" s="160">
        <f>SUM(((N19+B20+L20)-(C20+M20))*(1+$K$66))</f>
        <v>-508881.02203806624</v>
      </c>
      <c r="O20" s="19"/>
      <c r="P20" s="19"/>
      <c r="Q20" s="19"/>
      <c r="R20" s="171"/>
      <c r="S20" s="170"/>
      <c r="T20" s="170"/>
      <c r="U20" s="170"/>
      <c r="V20" s="170"/>
      <c r="W20" s="170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69"/>
      <c r="AL20" s="169"/>
      <c r="AM20" s="169"/>
      <c r="AN20" s="169"/>
      <c r="AO20" s="16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:106" ht="12.75" x14ac:dyDescent="0.2">
      <c r="A21" s="168">
        <v>12</v>
      </c>
      <c r="B21" s="167"/>
      <c r="C21" s="17">
        <f>SUM(H102+I102+J102+K102)</f>
        <v>0</v>
      </c>
      <c r="D21" s="166">
        <f>AI19</f>
        <v>0</v>
      </c>
      <c r="E21" s="165">
        <f>AO19</f>
        <v>0</v>
      </c>
      <c r="F21" s="165">
        <f>AU19</f>
        <v>0</v>
      </c>
      <c r="G21" s="164">
        <f>B21-(D21+E21+F21)</f>
        <v>0</v>
      </c>
      <c r="H21" s="117"/>
      <c r="I21" s="117"/>
      <c r="J21" s="117"/>
      <c r="K21" s="117"/>
      <c r="L21" s="162">
        <f>SUM(H21:K21)</f>
        <v>0</v>
      </c>
      <c r="M21" s="161"/>
      <c r="N21" s="160">
        <f>SUM(((N20+B21+L21)-(C21+M21))*(1+$K$66))</f>
        <v>-508881.02203806624</v>
      </c>
      <c r="O21" s="19"/>
      <c r="P21" s="19"/>
      <c r="Q21" s="19"/>
      <c r="R21" s="171"/>
      <c r="S21" s="170"/>
      <c r="T21" s="170"/>
      <c r="U21" s="170"/>
      <c r="V21" s="170"/>
      <c r="W21" s="170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69"/>
      <c r="AL21" s="169"/>
      <c r="AM21" s="169"/>
      <c r="AN21" s="169"/>
      <c r="AO21" s="16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</row>
    <row r="22" spans="1:106" ht="12.75" x14ac:dyDescent="0.2">
      <c r="A22" s="168">
        <v>13</v>
      </c>
      <c r="B22" s="167"/>
      <c r="C22" s="17">
        <f>SUM(H103+I103+J103+K103)</f>
        <v>0</v>
      </c>
      <c r="D22" s="166">
        <f>AI20</f>
        <v>0</v>
      </c>
      <c r="E22" s="165">
        <f>AO20</f>
        <v>0</v>
      </c>
      <c r="F22" s="165">
        <f>AU20</f>
        <v>0</v>
      </c>
      <c r="G22" s="164">
        <f>B22-(D22+E22+F22)</f>
        <v>0</v>
      </c>
      <c r="H22" s="117"/>
      <c r="I22" s="117"/>
      <c r="J22" s="117"/>
      <c r="K22" s="117"/>
      <c r="L22" s="162">
        <f>SUM(H22:K22)</f>
        <v>0</v>
      </c>
      <c r="M22" s="161"/>
      <c r="N22" s="160">
        <f>SUM(((N21+B22+L22)-(C22+M22))*(1+$K$66))</f>
        <v>-508881.02203806624</v>
      </c>
      <c r="O22" s="19"/>
      <c r="P22" s="19"/>
      <c r="Q22" s="19"/>
      <c r="R22" s="19"/>
      <c r="S22" s="170"/>
      <c r="T22" s="170"/>
      <c r="U22" s="170"/>
      <c r="V22" s="170"/>
      <c r="W22" s="170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69"/>
      <c r="AL22" s="169"/>
      <c r="AM22" s="169"/>
      <c r="AN22" s="169"/>
      <c r="AO22" s="16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 ht="12.75" x14ac:dyDescent="0.2">
      <c r="A23" s="168">
        <v>14</v>
      </c>
      <c r="B23" s="167"/>
      <c r="C23" s="17">
        <f>SUM(H104+I104+J104+K104)</f>
        <v>0</v>
      </c>
      <c r="D23" s="166">
        <f>AI21</f>
        <v>0</v>
      </c>
      <c r="E23" s="165">
        <f>AO21</f>
        <v>0</v>
      </c>
      <c r="F23" s="165">
        <f>AU21</f>
        <v>0</v>
      </c>
      <c r="G23" s="164">
        <f>B23-(D23+E23+F23)</f>
        <v>0</v>
      </c>
      <c r="H23" s="163"/>
      <c r="I23" s="117"/>
      <c r="J23" s="117"/>
      <c r="K23" s="117"/>
      <c r="L23" s="162">
        <f>SUM(H23:K23)</f>
        <v>0</v>
      </c>
      <c r="M23" s="161"/>
      <c r="N23" s="160">
        <f>SUM(((N22+B23+L23)-(C23+M23))*(1+$K$66))</f>
        <v>-508881.02203806624</v>
      </c>
      <c r="O23" s="19"/>
      <c r="P23" s="19"/>
      <c r="Q23" s="19"/>
      <c r="R23" s="19"/>
      <c r="S23" s="170"/>
      <c r="T23" s="170"/>
      <c r="U23" s="170"/>
      <c r="V23" s="170"/>
      <c r="W23" s="170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69"/>
      <c r="AL23" s="169"/>
      <c r="AM23" s="169"/>
      <c r="AN23" s="169"/>
      <c r="AO23" s="16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</row>
    <row r="24" spans="1:106" ht="12.75" x14ac:dyDescent="0.2">
      <c r="A24" s="168">
        <v>15</v>
      </c>
      <c r="B24" s="167"/>
      <c r="C24" s="17">
        <f>SUM(H105+I105+J105+K105)</f>
        <v>0</v>
      </c>
      <c r="D24" s="166">
        <f>AI22</f>
        <v>0</v>
      </c>
      <c r="E24" s="165">
        <f>AO22</f>
        <v>0</v>
      </c>
      <c r="F24" s="165">
        <f>AU22</f>
        <v>0</v>
      </c>
      <c r="G24" s="164">
        <f>B24-(D24+E24+F24)</f>
        <v>0</v>
      </c>
      <c r="H24" s="117"/>
      <c r="I24" s="117"/>
      <c r="J24" s="117"/>
      <c r="K24" s="117"/>
      <c r="L24" s="162">
        <f>SUM(H24:K24)</f>
        <v>0</v>
      </c>
      <c r="M24" s="161"/>
      <c r="N24" s="160">
        <f>SUM(((N23+B24+L24)-(C24+M24))*(1+$K$66))</f>
        <v>-508881.02203806624</v>
      </c>
      <c r="O24" s="19"/>
      <c r="P24" s="19"/>
      <c r="Q24" s="19"/>
      <c r="R24" s="19"/>
      <c r="S24" s="170"/>
      <c r="T24" s="170"/>
      <c r="U24" s="170"/>
      <c r="V24" s="170"/>
      <c r="W24" s="170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69"/>
      <c r="AL24" s="169"/>
      <c r="AM24" s="169"/>
      <c r="AN24" s="169"/>
      <c r="AO24" s="16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</row>
    <row r="25" spans="1:106" ht="12.75" x14ac:dyDescent="0.2">
      <c r="A25" s="168">
        <v>16</v>
      </c>
      <c r="B25" s="167"/>
      <c r="C25" s="17">
        <f>SUM(H106+I106+J106+K106)</f>
        <v>0</v>
      </c>
      <c r="D25" s="166">
        <f>AI23</f>
        <v>0</v>
      </c>
      <c r="E25" s="165">
        <f>AO23</f>
        <v>0</v>
      </c>
      <c r="F25" s="165">
        <f>AU23</f>
        <v>0</v>
      </c>
      <c r="G25" s="164">
        <f>B25-(D25+E25+F25)</f>
        <v>0</v>
      </c>
      <c r="H25" s="163"/>
      <c r="I25" s="117"/>
      <c r="J25" s="117"/>
      <c r="K25" s="117"/>
      <c r="L25" s="162">
        <f>SUM(H25:K25)</f>
        <v>0</v>
      </c>
      <c r="M25" s="161"/>
      <c r="N25" s="160">
        <f>SUM(((N24+B25+L25)-(C25+M25))*(1+$K$66))</f>
        <v>-508881.02203806624</v>
      </c>
      <c r="O25" s="19"/>
      <c r="P25" s="19"/>
      <c r="Q25" s="19"/>
      <c r="R25" s="19"/>
      <c r="S25" s="170"/>
      <c r="T25" s="170"/>
      <c r="U25" s="170"/>
      <c r="V25" s="170"/>
      <c r="W25" s="170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69"/>
      <c r="AL25" s="169"/>
      <c r="AM25" s="169"/>
      <c r="AN25" s="169"/>
      <c r="AO25" s="16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</row>
    <row r="26" spans="1:106" ht="12.75" x14ac:dyDescent="0.2">
      <c r="A26" s="168">
        <v>17</v>
      </c>
      <c r="B26" s="167"/>
      <c r="C26" s="17">
        <f>SUM(H107+I107+J107+K107)</f>
        <v>0</v>
      </c>
      <c r="D26" s="166">
        <f>AI24</f>
        <v>0</v>
      </c>
      <c r="E26" s="165">
        <f>AO24</f>
        <v>0</v>
      </c>
      <c r="F26" s="165">
        <f>AU24</f>
        <v>0</v>
      </c>
      <c r="G26" s="164">
        <f>B26-(D26+E26+F26)</f>
        <v>0</v>
      </c>
      <c r="H26" s="117"/>
      <c r="I26" s="117"/>
      <c r="J26" s="117"/>
      <c r="K26" s="117"/>
      <c r="L26" s="162">
        <f>SUM(H26:K26)</f>
        <v>0</v>
      </c>
      <c r="M26" s="161"/>
      <c r="N26" s="160">
        <f>SUM(((N25+B26+L26)-(C26+M26))*(1+$K$66))</f>
        <v>-508881.02203806624</v>
      </c>
      <c r="O26" s="19"/>
      <c r="P26" s="19"/>
      <c r="Q26" s="19"/>
      <c r="R26" s="19"/>
      <c r="S26" s="170"/>
      <c r="T26" s="170"/>
      <c r="U26" s="170"/>
      <c r="V26" s="170"/>
      <c r="W26" s="170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69"/>
      <c r="AL26" s="169"/>
      <c r="AM26" s="169"/>
      <c r="AN26" s="169"/>
      <c r="AO26" s="16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</row>
    <row r="27" spans="1:106" ht="12.75" x14ac:dyDescent="0.2">
      <c r="A27" s="168">
        <v>18</v>
      </c>
      <c r="B27" s="167"/>
      <c r="C27" s="17">
        <f>SUM(H108+I108+J108+K108)</f>
        <v>0</v>
      </c>
      <c r="D27" s="166">
        <f>AI25</f>
        <v>0</v>
      </c>
      <c r="E27" s="165">
        <f>AO25</f>
        <v>0</v>
      </c>
      <c r="F27" s="165">
        <f>AU25</f>
        <v>0</v>
      </c>
      <c r="G27" s="164">
        <f>B27-(D27+E27+F27)</f>
        <v>0</v>
      </c>
      <c r="H27" s="163"/>
      <c r="I27" s="117"/>
      <c r="J27" s="117"/>
      <c r="K27" s="117"/>
      <c r="L27" s="162">
        <f>SUM(H27:K27)</f>
        <v>0</v>
      </c>
      <c r="M27" s="161"/>
      <c r="N27" s="160">
        <f>SUM(((N26+B27+L27)-(C27+M27))*(1+$K$66))</f>
        <v>-508881.02203806624</v>
      </c>
      <c r="O27" s="19"/>
      <c r="P27" s="19"/>
      <c r="Q27" s="19"/>
      <c r="R27" s="19"/>
      <c r="S27" s="170"/>
      <c r="T27" s="170"/>
      <c r="U27" s="170"/>
      <c r="V27" s="170"/>
      <c r="W27" s="170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69"/>
      <c r="AL27" s="169"/>
      <c r="AM27" s="169"/>
      <c r="AN27" s="169"/>
      <c r="AO27" s="16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</row>
    <row r="28" spans="1:106" ht="12.75" x14ac:dyDescent="0.2">
      <c r="A28" s="168">
        <v>19</v>
      </c>
      <c r="B28" s="167"/>
      <c r="C28" s="17">
        <f>SUM(H109+I109+J109+K109)</f>
        <v>0</v>
      </c>
      <c r="D28" s="166">
        <f>AI26</f>
        <v>0</v>
      </c>
      <c r="E28" s="165">
        <f>AO26</f>
        <v>0</v>
      </c>
      <c r="F28" s="165">
        <f>AU26</f>
        <v>0</v>
      </c>
      <c r="G28" s="164">
        <f>B28-(D28+E28+F28)</f>
        <v>0</v>
      </c>
      <c r="H28" s="117"/>
      <c r="I28" s="117"/>
      <c r="J28" s="117"/>
      <c r="K28" s="117"/>
      <c r="L28" s="162">
        <f>SUM(H28:K28)</f>
        <v>0</v>
      </c>
      <c r="M28" s="161"/>
      <c r="N28" s="160">
        <f>SUM(((N27+B28+L28)-(C28+M28))*(1+$K$66))</f>
        <v>-508881.02203806624</v>
      </c>
      <c r="O28" s="19"/>
      <c r="P28" s="19"/>
      <c r="Q28" s="19"/>
      <c r="R28" s="19"/>
      <c r="S28" s="170"/>
      <c r="T28" s="170"/>
      <c r="U28" s="170"/>
      <c r="V28" s="170"/>
      <c r="W28" s="170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69"/>
      <c r="AL28" s="169"/>
      <c r="AM28" s="169"/>
      <c r="AN28" s="169"/>
      <c r="AO28" s="16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</row>
    <row r="29" spans="1:106" ht="12.75" x14ac:dyDescent="0.2">
      <c r="A29" s="168">
        <v>20</v>
      </c>
      <c r="B29" s="167"/>
      <c r="C29" s="17">
        <f>SUM(H110+I110+J110+K110)</f>
        <v>0</v>
      </c>
      <c r="D29" s="166">
        <f>AI27</f>
        <v>0</v>
      </c>
      <c r="E29" s="165">
        <f>AO27</f>
        <v>0</v>
      </c>
      <c r="F29" s="165">
        <f>AU27</f>
        <v>0</v>
      </c>
      <c r="G29" s="164">
        <f>B29-(D29+E29+F29)</f>
        <v>0</v>
      </c>
      <c r="H29" s="163"/>
      <c r="I29" s="117"/>
      <c r="J29" s="117"/>
      <c r="K29" s="117"/>
      <c r="L29" s="162">
        <f>SUM(H29:K29)</f>
        <v>0</v>
      </c>
      <c r="M29" s="161"/>
      <c r="N29" s="160">
        <f>SUM(((N28+B29+L29)-(C29+M29))*(1+$K$66))</f>
        <v>-508881.02203806624</v>
      </c>
      <c r="O29" s="19"/>
      <c r="P29" s="19"/>
      <c r="Q29" s="19"/>
      <c r="R29" s="19"/>
      <c r="S29" s="170"/>
      <c r="T29" s="170"/>
      <c r="U29" s="170"/>
      <c r="V29" s="170"/>
      <c r="W29" s="170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69"/>
      <c r="AL29" s="169"/>
      <c r="AM29" s="169"/>
      <c r="AN29" s="169"/>
      <c r="AO29" s="16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</row>
    <row r="30" spans="1:106" ht="12.75" x14ac:dyDescent="0.2">
      <c r="A30" s="168">
        <v>21</v>
      </c>
      <c r="B30" s="167"/>
      <c r="C30" s="17">
        <f>SUM(H111+I111+J111+K111)</f>
        <v>0</v>
      </c>
      <c r="D30" s="166">
        <f>AI28</f>
        <v>0</v>
      </c>
      <c r="E30" s="165">
        <f>AO28</f>
        <v>0</v>
      </c>
      <c r="F30" s="165">
        <f>AU28</f>
        <v>0</v>
      </c>
      <c r="G30" s="164">
        <f>B30-(D30+E30+F30)</f>
        <v>0</v>
      </c>
      <c r="H30" s="117"/>
      <c r="I30" s="117"/>
      <c r="J30" s="117"/>
      <c r="K30" s="117"/>
      <c r="L30" s="162">
        <f>SUM(H30:K30)</f>
        <v>0</v>
      </c>
      <c r="M30" s="161"/>
      <c r="N30" s="160">
        <f>SUM(((N29+B30+L30)-(C30+M30))*(1+$K$66))</f>
        <v>-508881.02203806624</v>
      </c>
      <c r="O30" s="19"/>
      <c r="P30" s="19"/>
      <c r="Q30" s="19"/>
      <c r="R30" s="19"/>
      <c r="S30" s="170"/>
      <c r="T30" s="170"/>
      <c r="U30" s="170"/>
      <c r="V30" s="170"/>
      <c r="W30" s="170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69"/>
      <c r="AL30" s="169"/>
      <c r="AM30" s="169"/>
      <c r="AN30" s="169"/>
      <c r="AO30" s="16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</row>
    <row r="31" spans="1:106" ht="12.75" x14ac:dyDescent="0.2">
      <c r="A31" s="168">
        <v>22</v>
      </c>
      <c r="B31" s="167"/>
      <c r="C31" s="17">
        <f>SUM(H112+I112+J112+K112)</f>
        <v>0</v>
      </c>
      <c r="D31" s="166">
        <f>AI29</f>
        <v>0</v>
      </c>
      <c r="E31" s="165">
        <f>AO29</f>
        <v>0</v>
      </c>
      <c r="F31" s="165">
        <f>AU29</f>
        <v>0</v>
      </c>
      <c r="G31" s="164">
        <f>B31-(D31+E31+F31)</f>
        <v>0</v>
      </c>
      <c r="H31" s="163"/>
      <c r="I31" s="117"/>
      <c r="J31" s="117"/>
      <c r="K31" s="117"/>
      <c r="L31" s="162">
        <f>SUM(H31:K31)</f>
        <v>0</v>
      </c>
      <c r="M31" s="161"/>
      <c r="N31" s="160">
        <f>SUM(((N30+B31+L31)-(C31+M31))*(1+$K$66))</f>
        <v>-508881.02203806624</v>
      </c>
      <c r="O31" s="19"/>
      <c r="P31" s="19"/>
      <c r="Q31" s="19"/>
      <c r="R31" s="19"/>
      <c r="S31" s="170"/>
      <c r="T31" s="170"/>
      <c r="U31" s="170"/>
      <c r="V31" s="170"/>
      <c r="W31" s="170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69"/>
      <c r="AL31" s="169"/>
      <c r="AM31" s="169"/>
      <c r="AN31" s="169"/>
      <c r="AO31" s="16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</row>
    <row r="32" spans="1:106" ht="12.75" x14ac:dyDescent="0.2">
      <c r="A32" s="168">
        <v>23</v>
      </c>
      <c r="B32" s="167"/>
      <c r="C32" s="17">
        <f>SUM(H113+I113+J113+K113)</f>
        <v>0</v>
      </c>
      <c r="D32" s="166">
        <f>AI30</f>
        <v>0</v>
      </c>
      <c r="E32" s="165">
        <f>AO30</f>
        <v>0</v>
      </c>
      <c r="F32" s="165">
        <f>AU30</f>
        <v>0</v>
      </c>
      <c r="G32" s="164">
        <f>B32-(D32+E32+F32)</f>
        <v>0</v>
      </c>
      <c r="H32" s="117"/>
      <c r="I32" s="117"/>
      <c r="J32" s="117"/>
      <c r="K32" s="117"/>
      <c r="L32" s="162">
        <f>SUM(H32:K32)</f>
        <v>0</v>
      </c>
      <c r="M32" s="161"/>
      <c r="N32" s="160">
        <f>SUM(((N31+B32+L32)-(C32+M32))*(1+$K$66))</f>
        <v>-508881.02203806624</v>
      </c>
      <c r="O32" s="19"/>
      <c r="P32" s="19"/>
      <c r="Q32" s="19"/>
      <c r="R32" s="19"/>
      <c r="S32" s="170"/>
      <c r="T32" s="170"/>
      <c r="U32" s="170"/>
      <c r="V32" s="170"/>
      <c r="W32" s="170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69"/>
      <c r="AL32" s="169"/>
      <c r="AM32" s="169"/>
      <c r="AN32" s="169"/>
      <c r="AO32" s="16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</row>
    <row r="33" spans="1:106" ht="12.75" x14ac:dyDescent="0.2">
      <c r="A33" s="168">
        <v>24</v>
      </c>
      <c r="B33" s="167"/>
      <c r="C33" s="17">
        <f>SUM(H114+I114+J114+K114)</f>
        <v>0</v>
      </c>
      <c r="D33" s="166">
        <f>AI31</f>
        <v>0</v>
      </c>
      <c r="E33" s="165">
        <f>AO31</f>
        <v>0</v>
      </c>
      <c r="F33" s="165">
        <f>AU31</f>
        <v>0</v>
      </c>
      <c r="G33" s="164">
        <f>B33-(D33+E33+F33)</f>
        <v>0</v>
      </c>
      <c r="H33" s="163"/>
      <c r="I33" s="117"/>
      <c r="J33" s="117"/>
      <c r="K33" s="117"/>
      <c r="L33" s="162">
        <f>SUM(H33:K33)</f>
        <v>0</v>
      </c>
      <c r="M33" s="161"/>
      <c r="N33" s="160">
        <f>SUM(((N32+B33+L33)-(C33+M33))*(1+$K$66))</f>
        <v>-508881.02203806624</v>
      </c>
      <c r="O33" s="19"/>
      <c r="P33" s="19"/>
      <c r="Q33" s="19"/>
      <c r="R33" s="19"/>
      <c r="S33" s="170"/>
      <c r="T33" s="170"/>
      <c r="U33" s="170"/>
      <c r="V33" s="170"/>
      <c r="W33" s="170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69"/>
      <c r="AL33" s="169"/>
      <c r="AM33" s="169"/>
      <c r="AN33" s="169"/>
      <c r="AO33" s="16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</row>
    <row r="34" spans="1:106" ht="12.75" x14ac:dyDescent="0.2">
      <c r="A34" s="168">
        <v>25</v>
      </c>
      <c r="B34" s="167"/>
      <c r="C34" s="17">
        <f>SUM(H115+I115+J115+K115)</f>
        <v>0</v>
      </c>
      <c r="D34" s="166">
        <f>AI32</f>
        <v>0</v>
      </c>
      <c r="E34" s="165">
        <f>AO32</f>
        <v>0</v>
      </c>
      <c r="F34" s="165">
        <f>AU32</f>
        <v>0</v>
      </c>
      <c r="G34" s="164">
        <f>B34-(D34+E34+F34)</f>
        <v>0</v>
      </c>
      <c r="H34" s="117"/>
      <c r="I34" s="117"/>
      <c r="J34" s="117"/>
      <c r="K34" s="117"/>
      <c r="L34" s="162">
        <f>SUM(H34:K34)</f>
        <v>0</v>
      </c>
      <c r="M34" s="161"/>
      <c r="N34" s="160">
        <f>SUM(((N33+B34+L34)-(C34+M34))*(1+$K$66))</f>
        <v>-508881.02203806624</v>
      </c>
      <c r="O34" s="19"/>
      <c r="P34" s="19"/>
      <c r="Q34" s="19"/>
      <c r="R34" s="19"/>
      <c r="S34" s="170"/>
      <c r="T34" s="170"/>
      <c r="U34" s="170"/>
      <c r="V34" s="170"/>
      <c r="W34" s="170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69"/>
      <c r="AL34" s="169"/>
      <c r="AM34" s="169"/>
      <c r="AN34" s="169"/>
      <c r="AO34" s="16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</row>
    <row r="35" spans="1:106" ht="12.75" x14ac:dyDescent="0.2">
      <c r="A35" s="168">
        <v>26</v>
      </c>
      <c r="B35" s="167"/>
      <c r="C35" s="17">
        <f>SUM(H116+I116+J116+K116)</f>
        <v>0</v>
      </c>
      <c r="D35" s="166">
        <f>AI33</f>
        <v>0</v>
      </c>
      <c r="E35" s="165">
        <f>AO33</f>
        <v>0</v>
      </c>
      <c r="F35" s="165">
        <f>AU33</f>
        <v>0</v>
      </c>
      <c r="G35" s="164">
        <f>B35-(D35+E35+F35)</f>
        <v>0</v>
      </c>
      <c r="H35" s="163"/>
      <c r="I35" s="117"/>
      <c r="J35" s="117"/>
      <c r="K35" s="117"/>
      <c r="L35" s="162">
        <f>SUM(H35:K35)</f>
        <v>0</v>
      </c>
      <c r="M35" s="161"/>
      <c r="N35" s="160">
        <f>SUM(((N34+B35+L35)-(C35+M35))*(1+$K$66))</f>
        <v>-508881.02203806624</v>
      </c>
      <c r="O35" s="19"/>
      <c r="P35" s="19"/>
      <c r="Q35" s="19"/>
      <c r="R35" s="19"/>
      <c r="S35" s="170"/>
      <c r="T35" s="170"/>
      <c r="U35" s="170"/>
      <c r="V35" s="170"/>
      <c r="W35" s="170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69"/>
      <c r="AL35" s="169"/>
      <c r="AM35" s="169"/>
      <c r="AN35" s="169"/>
      <c r="AO35" s="16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</row>
    <row r="36" spans="1:106" ht="12.75" x14ac:dyDescent="0.2">
      <c r="A36" s="168">
        <v>27</v>
      </c>
      <c r="B36" s="167"/>
      <c r="C36" s="17">
        <f>SUM(H117+I117+J117+K117)</f>
        <v>0</v>
      </c>
      <c r="D36" s="166">
        <f>AI34</f>
        <v>0</v>
      </c>
      <c r="E36" s="165">
        <f>AO34</f>
        <v>0</v>
      </c>
      <c r="F36" s="165">
        <f>AU34</f>
        <v>0</v>
      </c>
      <c r="G36" s="164">
        <f>B36-(D36+E36+F36)</f>
        <v>0</v>
      </c>
      <c r="H36" s="117"/>
      <c r="I36" s="117"/>
      <c r="J36" s="117"/>
      <c r="K36" s="117"/>
      <c r="L36" s="162">
        <f>SUM(H36:K36)</f>
        <v>0</v>
      </c>
      <c r="M36" s="161"/>
      <c r="N36" s="160">
        <f>SUM(((N35+B36+L36)-(C36+M36))*(1+$K$66))</f>
        <v>-508881.02203806624</v>
      </c>
      <c r="O36" s="19"/>
      <c r="P36" s="19"/>
      <c r="Q36" s="19"/>
      <c r="R36" s="19"/>
      <c r="S36" s="170"/>
      <c r="T36" s="170"/>
      <c r="U36" s="170"/>
      <c r="V36" s="170"/>
      <c r="W36" s="170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69"/>
      <c r="AL36" s="169"/>
      <c r="AM36" s="169"/>
      <c r="AN36" s="169"/>
      <c r="AO36" s="16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</row>
    <row r="37" spans="1:106" ht="12.75" x14ac:dyDescent="0.2">
      <c r="A37" s="168">
        <v>28</v>
      </c>
      <c r="B37" s="167"/>
      <c r="C37" s="17">
        <f>SUM(H118+I118+J118+K118)</f>
        <v>0</v>
      </c>
      <c r="D37" s="166">
        <f>AI35</f>
        <v>0</v>
      </c>
      <c r="E37" s="165">
        <f>AO35</f>
        <v>0</v>
      </c>
      <c r="F37" s="165">
        <f>AU35</f>
        <v>0</v>
      </c>
      <c r="G37" s="164">
        <f>B37-(D37+E37+F37)</f>
        <v>0</v>
      </c>
      <c r="H37" s="163"/>
      <c r="I37" s="117"/>
      <c r="J37" s="117"/>
      <c r="K37" s="117"/>
      <c r="L37" s="162">
        <f>SUM(H37:K37)</f>
        <v>0</v>
      </c>
      <c r="M37" s="161"/>
      <c r="N37" s="160">
        <f>SUM(((N36+B37+L37)-(C37+M37))*(1+$K$66))</f>
        <v>-508881.02203806624</v>
      </c>
      <c r="O37" s="19"/>
      <c r="P37" s="19"/>
      <c r="Q37" s="19"/>
      <c r="R37" s="19"/>
      <c r="S37" s="170"/>
      <c r="T37" s="170"/>
      <c r="U37" s="170"/>
      <c r="V37" s="170"/>
      <c r="W37" s="170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69"/>
      <c r="AL37" s="169"/>
      <c r="AM37" s="169"/>
      <c r="AN37" s="169"/>
      <c r="AO37" s="16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</row>
    <row r="38" spans="1:106" ht="12.75" x14ac:dyDescent="0.2">
      <c r="A38" s="168">
        <v>29</v>
      </c>
      <c r="B38" s="167"/>
      <c r="C38" s="17">
        <f>SUM(H119+I119+J119+K119)</f>
        <v>0</v>
      </c>
      <c r="D38" s="166">
        <f>AI36</f>
        <v>0</v>
      </c>
      <c r="E38" s="165">
        <f>AO36</f>
        <v>0</v>
      </c>
      <c r="F38" s="165">
        <f>AU36</f>
        <v>0</v>
      </c>
      <c r="G38" s="164">
        <f>B38-(D38+E38+F38)</f>
        <v>0</v>
      </c>
      <c r="H38" s="117"/>
      <c r="I38" s="117"/>
      <c r="J38" s="117"/>
      <c r="K38" s="117"/>
      <c r="L38" s="162">
        <f>SUM(H38:K38)</f>
        <v>0</v>
      </c>
      <c r="M38" s="161"/>
      <c r="N38" s="160">
        <f>SUM(((N37+B38+L38)-(C38+M38))*(1+$K$66))</f>
        <v>-508881.02203806624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</row>
    <row r="39" spans="1:106" ht="12.75" x14ac:dyDescent="0.2">
      <c r="A39" s="168">
        <v>30</v>
      </c>
      <c r="B39" s="167"/>
      <c r="C39" s="17">
        <f>SUM(H120+I120+J120+K120)</f>
        <v>0</v>
      </c>
      <c r="D39" s="166">
        <f>AI37</f>
        <v>0</v>
      </c>
      <c r="E39" s="165">
        <f>AO37</f>
        <v>0</v>
      </c>
      <c r="F39" s="165">
        <f>AU37</f>
        <v>0</v>
      </c>
      <c r="G39" s="164">
        <f>B39-(D39+E39+F39)</f>
        <v>0</v>
      </c>
      <c r="H39" s="163"/>
      <c r="I39" s="117"/>
      <c r="J39" s="117"/>
      <c r="K39" s="117"/>
      <c r="L39" s="162">
        <f>SUM(H39:K39)</f>
        <v>0</v>
      </c>
      <c r="M39" s="161"/>
      <c r="N39" s="160">
        <f>SUM(((N38+B39+L39)-(C39+M39))*(1+$K$66))</f>
        <v>-508881.02203806624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</row>
    <row r="40" spans="1:106" ht="12.75" x14ac:dyDescent="0.2">
      <c r="A40" s="159" t="s">
        <v>17</v>
      </c>
      <c r="B40" s="16"/>
      <c r="C40" s="16">
        <f>SUM(C10:C39)</f>
        <v>508881.02203806624</v>
      </c>
      <c r="D40" s="16">
        <f>SUM(D10:D39)</f>
        <v>0</v>
      </c>
      <c r="E40" s="16">
        <f>SUM(E10:E39)</f>
        <v>0</v>
      </c>
      <c r="F40" s="158">
        <f>SUM(F10:F39)</f>
        <v>0</v>
      </c>
      <c r="G40" s="16">
        <f xml:space="preserve"> B40-D40-E40-F40</f>
        <v>0</v>
      </c>
      <c r="H40" s="16">
        <f>SUM(H10:H39)</f>
        <v>0</v>
      </c>
      <c r="I40" s="157">
        <f>SUM(I10:I39)</f>
        <v>0</v>
      </c>
      <c r="J40" s="157"/>
      <c r="K40" s="157">
        <f>SUM(K10:K39)</f>
        <v>0</v>
      </c>
      <c r="L40" s="16">
        <f>H40+I40+K40</f>
        <v>0</v>
      </c>
      <c r="M40" s="16">
        <f>SUM(M10:M39)</f>
        <v>600000</v>
      </c>
      <c r="N40" s="156">
        <f>N39</f>
        <v>-508881.02203806624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</row>
    <row r="41" spans="1:106" ht="15" customHeight="1" x14ac:dyDescent="0.2">
      <c r="A41" s="5"/>
      <c r="B41" s="62"/>
      <c r="C41" s="52"/>
      <c r="D41" s="52"/>
      <c r="E41" s="52"/>
      <c r="F41" s="52"/>
      <c r="G41" s="52"/>
      <c r="H41" s="52"/>
      <c r="I41" s="52"/>
      <c r="J41" s="154"/>
      <c r="K41" s="154"/>
      <c r="L41" s="154"/>
      <c r="M41" s="154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</row>
    <row r="42" spans="1:106" ht="15" customHeight="1" x14ac:dyDescent="0.3">
      <c r="A42" s="153" t="s">
        <v>16</v>
      </c>
      <c r="B42" s="152"/>
      <c r="C42" s="152"/>
      <c r="D42" s="151"/>
      <c r="E42" s="150"/>
      <c r="F42" s="149"/>
      <c r="G42" s="134"/>
      <c r="H42" s="100"/>
      <c r="I42" s="100"/>
      <c r="J42" s="100"/>
      <c r="K42" s="100"/>
      <c r="L42" s="69"/>
      <c r="M42" s="142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</row>
    <row r="43" spans="1:106" ht="15" customHeight="1" x14ac:dyDescent="0.3">
      <c r="A43" s="148"/>
      <c r="B43" s="147"/>
      <c r="C43" s="146" t="s">
        <v>15</v>
      </c>
      <c r="D43" s="145"/>
      <c r="E43" s="144"/>
      <c r="F43" s="5"/>
      <c r="G43" s="52"/>
      <c r="H43" s="143"/>
      <c r="I43" s="143"/>
      <c r="J43" s="143">
        <v>2</v>
      </c>
      <c r="K43" s="143"/>
      <c r="L43" s="69"/>
      <c r="M43" s="142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</row>
    <row r="44" spans="1:106" ht="15" customHeight="1" x14ac:dyDescent="0.25">
      <c r="A44" s="93"/>
      <c r="B44" s="92"/>
      <c r="C44" s="91" t="s">
        <v>14</v>
      </c>
      <c r="D44" s="98"/>
      <c r="E44" s="52"/>
      <c r="F44" s="52"/>
      <c r="G44" s="52"/>
      <c r="H44" s="141">
        <v>75000</v>
      </c>
      <c r="I44" s="141">
        <v>150000</v>
      </c>
      <c r="J44" s="141">
        <v>600000</v>
      </c>
      <c r="K44" s="141"/>
      <c r="L44" s="59"/>
      <c r="M44" s="131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</row>
    <row r="45" spans="1:106" ht="15" customHeight="1" x14ac:dyDescent="0.25">
      <c r="A45" s="93"/>
      <c r="B45" s="92"/>
      <c r="C45" s="91" t="s">
        <v>13</v>
      </c>
      <c r="D45" s="92"/>
      <c r="E45" s="92"/>
      <c r="F45" s="52"/>
      <c r="G45" s="52"/>
      <c r="H45" s="140">
        <v>6.5000000000000002E-2</v>
      </c>
      <c r="I45" s="140">
        <v>6.5000000000000002E-2</v>
      </c>
      <c r="J45" s="140">
        <v>7.0000000000000007E-2</v>
      </c>
      <c r="K45" s="140">
        <v>4.3999999999999997E-2</v>
      </c>
      <c r="L45" s="139"/>
      <c r="M45" s="131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</row>
    <row r="46" spans="1:106" ht="15" customHeight="1" x14ac:dyDescent="0.25">
      <c r="A46" s="93"/>
      <c r="B46" s="92"/>
      <c r="C46" s="138" t="s">
        <v>12</v>
      </c>
      <c r="D46" s="23"/>
      <c r="E46" s="52"/>
      <c r="F46" s="52"/>
      <c r="G46" s="52"/>
      <c r="H46" s="137">
        <v>360</v>
      </c>
      <c r="I46" s="137">
        <v>240</v>
      </c>
      <c r="J46" s="137">
        <v>300</v>
      </c>
      <c r="K46" s="137">
        <v>360</v>
      </c>
      <c r="L46" s="132"/>
      <c r="M46" s="131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</row>
    <row r="47" spans="1:106" ht="15" customHeight="1" x14ac:dyDescent="0.25">
      <c r="A47" s="86"/>
      <c r="B47" s="85"/>
      <c r="C47" s="136" t="s">
        <v>11</v>
      </c>
      <c r="D47" s="83"/>
      <c r="E47" s="135"/>
      <c r="F47" s="134"/>
      <c r="G47" s="134"/>
      <c r="H47" s="133">
        <f>[2]CFM1!$E$9</f>
        <v>1836.6161452956519</v>
      </c>
      <c r="I47" s="133">
        <f>[1]CFM2!$E$9</f>
        <v>1118.3597032726454</v>
      </c>
      <c r="J47" s="133">
        <f>[1]CFM3!$E$9</f>
        <v>4240.6751836505509</v>
      </c>
      <c r="K47" s="133">
        <f>[1]CFM4!$E$9</f>
        <v>0</v>
      </c>
      <c r="L47" s="132"/>
      <c r="M47" s="131"/>
      <c r="N47" s="19"/>
      <c r="O47" s="19" t="s">
        <v>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</row>
    <row r="48" spans="1:106" ht="15" customHeight="1" x14ac:dyDescent="0.25">
      <c r="A48" s="30"/>
      <c r="B48" s="30"/>
      <c r="C48" s="30"/>
      <c r="D48" s="98"/>
      <c r="E48" s="52"/>
      <c r="F48" s="52"/>
      <c r="G48" s="52"/>
      <c r="H48" s="23"/>
      <c r="I48" s="23"/>
      <c r="J48" s="23"/>
      <c r="K48" s="23"/>
      <c r="L48" s="130"/>
      <c r="M48" s="72"/>
      <c r="N48" s="19"/>
      <c r="O48" s="70"/>
      <c r="P48" s="19"/>
      <c r="Q48" s="19"/>
      <c r="R48" s="19"/>
      <c r="S48" s="19"/>
      <c r="T48" s="19"/>
      <c r="U48" s="19"/>
      <c r="V48" s="19" t="s">
        <v>0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 t="s">
        <v>0</v>
      </c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</row>
    <row r="49" spans="1:105" ht="15" customHeight="1" x14ac:dyDescent="0.3">
      <c r="A49" s="104" t="s">
        <v>10</v>
      </c>
      <c r="B49" s="103"/>
      <c r="C49" s="103"/>
      <c r="D49" s="129"/>
      <c r="E49" s="128"/>
      <c r="F49" s="127"/>
      <c r="G49" s="126"/>
      <c r="H49" s="100"/>
      <c r="I49" s="100"/>
      <c r="J49" s="100"/>
      <c r="K49" s="100"/>
      <c r="L49" s="73"/>
      <c r="M49" s="114"/>
      <c r="N49" s="19"/>
      <c r="O49" s="70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 t="s">
        <v>0</v>
      </c>
      <c r="AN49" s="19"/>
      <c r="AO49" s="19" t="s">
        <v>0</v>
      </c>
      <c r="AP49" s="19"/>
      <c r="AQ49" s="19" t="s">
        <v>0</v>
      </c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5" ht="15" customHeight="1" x14ac:dyDescent="0.25">
      <c r="A50" s="120"/>
      <c r="B50" s="92"/>
      <c r="C50" s="91" t="s">
        <v>9</v>
      </c>
      <c r="D50" s="118"/>
      <c r="E50" s="44"/>
      <c r="F50" s="125"/>
      <c r="G50" s="124"/>
      <c r="H50" s="123"/>
      <c r="I50" s="123"/>
      <c r="J50" s="123">
        <v>3000</v>
      </c>
      <c r="K50" s="123"/>
      <c r="L50" s="51"/>
      <c r="M50" s="121"/>
      <c r="N50" s="19"/>
      <c r="O50" s="70"/>
      <c r="P50" s="19"/>
      <c r="Q50" s="19"/>
      <c r="R50" s="19"/>
      <c r="S50" s="19" t="s">
        <v>0</v>
      </c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5" ht="15" customHeight="1" x14ac:dyDescent="0.25">
      <c r="A51" s="120"/>
      <c r="B51" s="92"/>
      <c r="C51" s="91" t="s">
        <v>8</v>
      </c>
      <c r="D51" s="118"/>
      <c r="E51" s="117"/>
      <c r="F51" s="34"/>
      <c r="G51" s="29"/>
      <c r="H51" s="122"/>
      <c r="I51" s="122"/>
      <c r="J51" s="122"/>
      <c r="K51" s="122"/>
      <c r="L51" s="51"/>
      <c r="M51" s="121"/>
      <c r="N51" s="19"/>
      <c r="O51" s="70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1:105" ht="15" customHeight="1" x14ac:dyDescent="0.25">
      <c r="A52" s="120"/>
      <c r="B52" s="92"/>
      <c r="C52" s="119" t="s">
        <v>7</v>
      </c>
      <c r="D52" s="118"/>
      <c r="E52" s="117"/>
      <c r="F52" s="34"/>
      <c r="G52" s="116"/>
      <c r="H52" s="115">
        <v>1</v>
      </c>
      <c r="I52" s="115">
        <v>1</v>
      </c>
      <c r="J52" s="115">
        <v>1</v>
      </c>
      <c r="K52" s="115">
        <v>1</v>
      </c>
      <c r="L52" s="73"/>
      <c r="M52" s="114"/>
      <c r="N52" s="19"/>
      <c r="O52" s="70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5" ht="15" customHeight="1" x14ac:dyDescent="0.25">
      <c r="A53" s="113"/>
      <c r="B53" s="112"/>
      <c r="C53" s="111" t="s">
        <v>6</v>
      </c>
      <c r="D53" s="110"/>
      <c r="E53" s="109"/>
      <c r="F53" s="81"/>
      <c r="G53" s="108"/>
      <c r="H53" s="79">
        <f>[2]CFM1!$E$15</f>
        <v>0</v>
      </c>
      <c r="I53" s="79">
        <f>[1]CFM2!$E$15</f>
        <v>0</v>
      </c>
      <c r="J53" s="79">
        <f>[1]CFM3!$E$15</f>
        <v>339000</v>
      </c>
      <c r="K53" s="79">
        <f>[1]CFM4!$E$15</f>
        <v>0</v>
      </c>
      <c r="L53" s="72"/>
      <c r="M53" s="107"/>
      <c r="N53" s="19"/>
      <c r="O53" s="7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1:105" ht="15" customHeight="1" x14ac:dyDescent="0.25">
      <c r="A54" s="30"/>
      <c r="B54" s="30"/>
      <c r="C54" s="30"/>
      <c r="D54" s="23"/>
      <c r="E54" s="40"/>
      <c r="F54" s="34"/>
      <c r="G54" s="106"/>
      <c r="H54" s="106"/>
      <c r="I54" s="106"/>
      <c r="J54" s="106"/>
      <c r="K54" s="106"/>
      <c r="L54" s="72"/>
      <c r="M54" s="105"/>
      <c r="N54" s="19"/>
      <c r="O54" s="7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1:105" ht="15" customHeight="1" x14ac:dyDescent="0.3">
      <c r="A55" s="104" t="s">
        <v>5</v>
      </c>
      <c r="B55" s="103"/>
      <c r="C55" s="103"/>
      <c r="D55" s="83"/>
      <c r="E55" s="102"/>
      <c r="F55" s="101"/>
      <c r="G55" s="80"/>
      <c r="H55" s="100"/>
      <c r="I55" s="100"/>
      <c r="J55" s="100"/>
      <c r="K55" s="100"/>
      <c r="L55" s="72"/>
      <c r="M55" s="99"/>
      <c r="N55" s="19"/>
      <c r="O55" s="7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1:105" ht="15" customHeight="1" x14ac:dyDescent="0.25">
      <c r="A56" s="93"/>
      <c r="B56" s="92"/>
      <c r="C56" s="91" t="s">
        <v>4</v>
      </c>
      <c r="D56" s="98"/>
      <c r="E56" s="89"/>
      <c r="F56" s="34"/>
      <c r="G56" s="29"/>
      <c r="H56" s="97">
        <f>[2]CFM1!$E$18</f>
        <v>110196.96871773912</v>
      </c>
      <c r="I56" s="97">
        <f>[1]CFM2!$E$18</f>
        <v>268406.32878543454</v>
      </c>
      <c r="J56" s="97">
        <f>[1]CFM3!$E$18</f>
        <v>822181.11631024943</v>
      </c>
      <c r="K56" s="97">
        <f>[1]CFM4!$E$18</f>
        <v>0</v>
      </c>
      <c r="L56" s="72"/>
      <c r="M56" s="71"/>
      <c r="N56" s="19"/>
      <c r="O56" s="7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1:105" ht="15" customHeight="1" x14ac:dyDescent="0.25">
      <c r="A57" s="93"/>
      <c r="B57" s="92"/>
      <c r="C57" s="91" t="s">
        <v>3</v>
      </c>
      <c r="D57" s="96"/>
      <c r="E57" s="89"/>
      <c r="F57" s="34"/>
      <c r="G57" s="29"/>
      <c r="H57" s="95">
        <f>[2]CFM1!$E$19</f>
        <v>15196.968717739135</v>
      </c>
      <c r="I57" s="95">
        <f>[1]CFM2!$E$19</f>
        <v>118406.3287854347</v>
      </c>
      <c r="J57" s="95">
        <f>[1]CFM3!$E$19</f>
        <v>222181.11631024932</v>
      </c>
      <c r="K57" s="95">
        <f>[1]CFM4!$E$19</f>
        <v>0</v>
      </c>
      <c r="L57" s="72"/>
      <c r="M57" s="94"/>
      <c r="N57" s="19"/>
      <c r="O57" s="7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1:105" ht="15" customHeight="1" x14ac:dyDescent="0.25">
      <c r="A58" s="93"/>
      <c r="B58" s="92"/>
      <c r="C58" s="91" t="s">
        <v>2</v>
      </c>
      <c r="D58" s="90"/>
      <c r="E58" s="89"/>
      <c r="F58" s="34"/>
      <c r="G58" s="29"/>
      <c r="H58" s="88">
        <f>[2]CFM1!$E$20</f>
        <v>5</v>
      </c>
      <c r="I58" s="88">
        <f>[1]CFM2!$E$20</f>
        <v>20</v>
      </c>
      <c r="J58" s="88">
        <f>[1]CFM3!$E$20</f>
        <v>9.5</v>
      </c>
      <c r="K58" s="88">
        <f>[1]CFM4!$E$20</f>
        <v>0</v>
      </c>
      <c r="L58" s="72"/>
      <c r="M58" s="87"/>
      <c r="N58" s="19"/>
      <c r="O58" s="7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5" ht="15" customHeight="1" x14ac:dyDescent="0.25">
      <c r="A59" s="86"/>
      <c r="B59" s="85"/>
      <c r="C59" s="84" t="s">
        <v>1</v>
      </c>
      <c r="D59" s="83"/>
      <c r="E59" s="82"/>
      <c r="F59" s="81"/>
      <c r="G59" s="80"/>
      <c r="H59" s="79">
        <f>[2]CFM1!$E$21</f>
        <v>0</v>
      </c>
      <c r="I59" s="79">
        <f>[1]CFM2!$E$21</f>
        <v>0</v>
      </c>
      <c r="J59" s="79">
        <f>[1]CFM3!$E$21</f>
        <v>450021.43878491747</v>
      </c>
      <c r="K59" s="79">
        <f>[1]CFM4!$E$21</f>
        <v>0</v>
      </c>
      <c r="L59" s="72"/>
      <c r="M59" s="71"/>
      <c r="N59" s="19"/>
      <c r="O59" s="7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5" ht="15" customHeight="1" x14ac:dyDescent="0.25">
      <c r="A60" s="5"/>
      <c r="B60" s="5"/>
      <c r="C60" s="78"/>
      <c r="D60" s="5"/>
      <c r="E60" s="77"/>
      <c r="F60" s="34"/>
      <c r="G60" s="76"/>
      <c r="H60" s="75"/>
      <c r="I60" s="35"/>
      <c r="J60" s="74"/>
      <c r="K60" s="73"/>
      <c r="L60" s="72"/>
      <c r="M60" s="71"/>
      <c r="N60" s="19"/>
      <c r="O60" s="7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</row>
    <row r="61" spans="1:105" ht="15" customHeight="1" x14ac:dyDescent="0.25">
      <c r="A61" s="5"/>
      <c r="B61" s="62"/>
      <c r="C61" s="68"/>
      <c r="D61" s="65"/>
      <c r="E61" s="52"/>
      <c r="F61" s="64"/>
      <c r="G61" s="57"/>
      <c r="H61" s="69"/>
      <c r="I61" s="69"/>
      <c r="J61" s="69"/>
      <c r="K61" s="69"/>
      <c r="L61" s="5"/>
      <c r="M61" s="53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</row>
    <row r="62" spans="1:105" ht="15" customHeight="1" x14ac:dyDescent="0.25">
      <c r="A62" s="5"/>
      <c r="B62" s="62" t="s">
        <v>0</v>
      </c>
      <c r="C62" s="68"/>
      <c r="D62" s="65"/>
      <c r="E62" s="52"/>
      <c r="F62" s="64"/>
      <c r="G62" s="57"/>
      <c r="H62" s="56"/>
      <c r="I62" s="60"/>
      <c r="J62" s="59"/>
      <c r="K62" s="67"/>
      <c r="L62" s="5"/>
      <c r="M62" s="53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</row>
    <row r="63" spans="1:105" ht="15" customHeight="1" x14ac:dyDescent="0.25">
      <c r="A63" s="5"/>
      <c r="B63" s="66"/>
      <c r="C63" s="61"/>
      <c r="D63" s="65"/>
      <c r="E63" s="52"/>
      <c r="F63" s="64"/>
      <c r="G63" s="57"/>
      <c r="H63" s="55"/>
      <c r="I63" s="60"/>
      <c r="J63" s="59"/>
      <c r="K63" s="63"/>
      <c r="L63" s="5"/>
      <c r="M63" s="53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</row>
    <row r="64" spans="1:105" ht="15" customHeight="1" x14ac:dyDescent="0.2">
      <c r="A64" s="5"/>
      <c r="B64" s="62"/>
      <c r="C64" s="61"/>
      <c r="D64" s="61"/>
      <c r="E64" s="52"/>
      <c r="F64" s="52"/>
      <c r="G64" s="57"/>
      <c r="H64" s="55"/>
      <c r="I64" s="60"/>
      <c r="J64" s="59"/>
      <c r="K64" s="58"/>
      <c r="L64" s="5"/>
      <c r="M64" s="5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</row>
    <row r="65" spans="1:105" ht="15" customHeight="1" x14ac:dyDescent="0.2">
      <c r="A65" s="5"/>
      <c r="B65" s="48"/>
      <c r="C65" s="61"/>
      <c r="D65" s="61"/>
      <c r="E65" s="52"/>
      <c r="F65" s="52"/>
      <c r="G65" s="57"/>
      <c r="H65" s="55"/>
      <c r="I65" s="60"/>
      <c r="J65" s="59"/>
      <c r="K65" s="58"/>
      <c r="L65" s="5"/>
      <c r="M65" s="5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</row>
    <row r="66" spans="1:105" ht="15" customHeight="1" x14ac:dyDescent="0.2">
      <c r="A66" s="5"/>
      <c r="B66" s="48"/>
      <c r="C66" s="53"/>
      <c r="D66" s="53"/>
      <c r="E66" s="5"/>
      <c r="F66" s="52"/>
      <c r="G66" s="57"/>
      <c r="H66" s="56"/>
      <c r="I66" s="55"/>
      <c r="J66" s="19"/>
      <c r="K66" s="54"/>
      <c r="L66" s="5"/>
      <c r="M66" s="5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</row>
    <row r="67" spans="1:105" ht="15" customHeight="1" x14ac:dyDescent="0.2">
      <c r="A67" s="5"/>
      <c r="B67" s="48"/>
      <c r="C67" s="53"/>
      <c r="D67" s="53"/>
      <c r="E67" s="5"/>
      <c r="F67" s="52"/>
      <c r="G67" s="42"/>
      <c r="H67" s="53"/>
      <c r="I67" s="53"/>
      <c r="J67" s="5"/>
      <c r="K67" s="5"/>
      <c r="L67" s="5"/>
      <c r="M67" s="5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05" ht="15" customHeight="1" x14ac:dyDescent="0.2">
      <c r="A68" s="5"/>
      <c r="B68" s="48"/>
      <c r="C68" s="53"/>
      <c r="D68" s="53"/>
      <c r="E68" s="5"/>
      <c r="F68" s="52"/>
      <c r="G68" s="42"/>
      <c r="H68" s="5"/>
      <c r="I68" s="51"/>
      <c r="J68" s="50"/>
      <c r="K68" s="50"/>
      <c r="L68" s="49"/>
      <c r="M68" s="5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</row>
    <row r="69" spans="1:105" ht="15" customHeight="1" x14ac:dyDescent="0.2">
      <c r="A69" s="5"/>
      <c r="B69" s="48"/>
      <c r="C69" s="5"/>
      <c r="D69" s="5"/>
      <c r="E69" s="5"/>
      <c r="F69" s="5"/>
      <c r="G69" s="42"/>
      <c r="H69" s="50"/>
      <c r="I69" s="50"/>
      <c r="J69" s="50"/>
      <c r="K69" s="50"/>
      <c r="L69" s="49"/>
      <c r="M69" s="5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</row>
    <row r="70" spans="1:105" ht="15" customHeight="1" x14ac:dyDescent="0.2">
      <c r="A70" s="5"/>
      <c r="B70" s="48"/>
      <c r="C70" s="5"/>
      <c r="D70" s="5"/>
      <c r="E70" s="5"/>
      <c r="F70" s="5"/>
      <c r="G70" s="42"/>
      <c r="H70" s="47"/>
      <c r="I70" s="46"/>
      <c r="J70" s="46"/>
      <c r="K70" s="40"/>
      <c r="L70" s="45"/>
      <c r="M70" s="5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</row>
    <row r="71" spans="1:105" ht="15" customHeight="1" x14ac:dyDescent="0.2">
      <c r="A71" s="5"/>
      <c r="B71" s="5"/>
      <c r="C71" s="5"/>
      <c r="D71" s="5"/>
      <c r="E71" s="5"/>
      <c r="F71" s="5"/>
      <c r="G71" s="42"/>
      <c r="H71" s="29"/>
      <c r="I71" s="28"/>
      <c r="J71" s="44"/>
      <c r="K71" s="23"/>
      <c r="L71" s="43"/>
      <c r="M71" s="43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</row>
    <row r="72" spans="1:105" ht="15" customHeight="1" x14ac:dyDescent="0.2">
      <c r="A72" s="5"/>
      <c r="B72" s="5"/>
      <c r="C72" s="5"/>
      <c r="D72" s="5"/>
      <c r="E72" s="5"/>
      <c r="F72" s="5"/>
      <c r="G72" s="42"/>
      <c r="H72" s="26"/>
      <c r="I72" s="25"/>
      <c r="J72" s="40"/>
      <c r="K72" s="23"/>
      <c r="L72" s="22"/>
      <c r="M72" s="22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</row>
    <row r="73" spans="1:105" ht="15" customHeight="1" x14ac:dyDescent="0.2">
      <c r="A73" s="5"/>
      <c r="B73" s="5"/>
      <c r="C73" s="5"/>
      <c r="D73" s="5"/>
      <c r="E73" s="5"/>
      <c r="F73" s="5"/>
      <c r="G73" s="5"/>
      <c r="H73" s="41"/>
      <c r="I73" s="25"/>
      <c r="J73" s="40"/>
      <c r="K73" s="23"/>
      <c r="L73" s="39"/>
      <c r="M73" s="5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</row>
    <row r="74" spans="1:105" ht="15" customHeight="1" x14ac:dyDescent="0.25">
      <c r="A74" s="5"/>
      <c r="B74" s="5"/>
      <c r="C74" s="5"/>
      <c r="D74" s="5"/>
      <c r="E74" s="21"/>
      <c r="F74" s="5"/>
      <c r="G74" s="5"/>
      <c r="H74" s="38"/>
      <c r="I74" s="34"/>
      <c r="J74" s="33"/>
      <c r="K74" s="32"/>
      <c r="L74" s="31"/>
      <c r="M74" s="5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</row>
    <row r="75" spans="1:105" ht="15" customHeight="1" x14ac:dyDescent="0.25">
      <c r="A75" s="5"/>
      <c r="B75" s="5"/>
      <c r="C75" s="5"/>
      <c r="D75" s="5"/>
      <c r="E75" s="21"/>
      <c r="F75" s="5"/>
      <c r="G75" s="5"/>
      <c r="H75" s="29"/>
      <c r="I75" s="28"/>
      <c r="J75" s="33"/>
      <c r="K75" s="23"/>
      <c r="L75" s="37"/>
      <c r="M75" s="37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</row>
    <row r="76" spans="1:105" ht="15" customHeight="1" x14ac:dyDescent="0.25">
      <c r="A76" s="5"/>
      <c r="B76" s="5"/>
      <c r="C76" s="5"/>
      <c r="D76" s="5"/>
      <c r="E76" s="21"/>
      <c r="F76" s="5"/>
      <c r="G76" s="5"/>
      <c r="H76" s="26"/>
      <c r="I76" s="25"/>
      <c r="J76" s="33"/>
      <c r="K76" s="23"/>
      <c r="L76" s="22"/>
      <c r="M76" s="22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</row>
    <row r="77" spans="1:105" ht="15" customHeight="1" x14ac:dyDescent="0.35">
      <c r="A77" s="5"/>
      <c r="B77" s="36"/>
      <c r="C77" s="30"/>
      <c r="D77" s="21"/>
      <c r="E77" s="6"/>
      <c r="F77" s="21"/>
      <c r="G77" s="5"/>
      <c r="H77" s="29"/>
      <c r="I77" s="34"/>
      <c r="J77" s="33"/>
      <c r="K77" s="32"/>
      <c r="L77" s="31"/>
      <c r="M77" s="5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</row>
    <row r="78" spans="1:105" ht="15" customHeight="1" x14ac:dyDescent="0.25">
      <c r="A78" s="5"/>
      <c r="B78" s="21"/>
      <c r="C78" s="21"/>
      <c r="D78" s="21"/>
      <c r="E78" s="6"/>
      <c r="F78" s="21"/>
      <c r="G78" s="5"/>
      <c r="H78" s="35"/>
      <c r="I78" s="34"/>
      <c r="J78" s="33"/>
      <c r="K78" s="32"/>
      <c r="L78" s="31"/>
      <c r="M78" s="5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</row>
    <row r="79" spans="1:105" ht="15" customHeight="1" x14ac:dyDescent="0.25">
      <c r="A79" s="5"/>
      <c r="B79" s="21"/>
      <c r="C79" s="21"/>
      <c r="D79" s="21"/>
      <c r="E79" s="6"/>
      <c r="F79" s="21"/>
      <c r="G79" s="30"/>
      <c r="H79" s="29"/>
      <c r="I79" s="28"/>
      <c r="J79" s="24"/>
      <c r="K79" s="23"/>
      <c r="L79" s="27"/>
      <c r="M79" s="27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</row>
    <row r="80" spans="1:105" ht="15" customHeight="1" x14ac:dyDescent="0.25">
      <c r="A80" s="5"/>
      <c r="B80" s="8"/>
      <c r="C80" s="7"/>
      <c r="D80" s="6"/>
      <c r="E80" s="6"/>
      <c r="F80" s="6"/>
      <c r="G80" s="21"/>
      <c r="H80" s="26"/>
      <c r="I80" s="25"/>
      <c r="J80" s="24"/>
      <c r="K80" s="23"/>
      <c r="L80" s="22"/>
      <c r="M80" s="22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</row>
    <row r="81" spans="1:107" ht="15" customHeight="1" x14ac:dyDescent="0.25">
      <c r="A81" s="5"/>
      <c r="B81" s="8"/>
      <c r="C81" s="7"/>
      <c r="D81" s="6"/>
      <c r="E81" s="6"/>
      <c r="F81" s="6"/>
      <c r="G81" s="21"/>
      <c r="H81" s="5"/>
      <c r="I81" s="5"/>
      <c r="J81" s="5"/>
      <c r="K81" s="9"/>
      <c r="L81" s="9"/>
      <c r="M81" s="5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</row>
    <row r="82" spans="1:107" ht="15" hidden="1" customHeight="1" x14ac:dyDescent="0.25">
      <c r="A82" s="11"/>
      <c r="B82" s="8"/>
      <c r="C82" s="7"/>
      <c r="D82" s="6"/>
      <c r="E82" s="6"/>
      <c r="F82" s="6"/>
      <c r="G82" s="6"/>
      <c r="H82" s="11"/>
      <c r="I82" s="11"/>
      <c r="J82" s="10"/>
      <c r="K82" s="10"/>
      <c r="L82" s="10"/>
      <c r="M82" s="11"/>
      <c r="N82" s="20"/>
      <c r="O82" s="20"/>
      <c r="P82" s="20"/>
      <c r="Q82" s="20"/>
      <c r="R82" s="2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</row>
    <row r="83" spans="1:107" ht="15" hidden="1" customHeight="1" x14ac:dyDescent="0.25">
      <c r="A83" s="11"/>
      <c r="B83" s="8"/>
      <c r="C83" s="7"/>
      <c r="D83" s="6"/>
      <c r="E83" s="6"/>
      <c r="F83" s="6"/>
      <c r="G83" s="6"/>
      <c r="H83" s="11"/>
      <c r="I83" s="11"/>
      <c r="J83" s="10"/>
      <c r="K83" s="10"/>
      <c r="L83" s="10"/>
      <c r="M83" s="11"/>
      <c r="N83" s="20"/>
      <c r="O83" s="20"/>
      <c r="P83" s="20"/>
      <c r="Q83" s="20"/>
      <c r="R83" s="2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</row>
    <row r="84" spans="1:107" ht="15" hidden="1" customHeight="1" x14ac:dyDescent="0.25">
      <c r="A84" s="11"/>
      <c r="B84" s="8"/>
      <c r="C84" s="7"/>
      <c r="D84" s="6"/>
      <c r="E84" s="6"/>
      <c r="F84" s="6"/>
      <c r="G84" s="6"/>
      <c r="H84" s="11"/>
      <c r="I84" s="11"/>
      <c r="J84" s="10"/>
      <c r="K84" s="10"/>
      <c r="L84" s="10"/>
      <c r="M84" s="10"/>
      <c r="N84" s="20"/>
      <c r="O84" s="20"/>
      <c r="P84" s="20"/>
      <c r="Q84" s="20"/>
      <c r="R84" s="2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</row>
    <row r="85" spans="1:107" ht="15" hidden="1" customHeight="1" x14ac:dyDescent="0.25">
      <c r="A85" s="11"/>
      <c r="B85" s="8"/>
      <c r="C85" s="7"/>
      <c r="D85" s="6"/>
      <c r="E85" s="6"/>
      <c r="F85" s="6"/>
      <c r="G85" s="6"/>
      <c r="H85" s="11"/>
      <c r="I85" s="11"/>
      <c r="J85" s="10"/>
      <c r="K85" s="10"/>
      <c r="L85" s="10"/>
      <c r="M85" s="10"/>
      <c r="N85" s="20"/>
      <c r="O85" s="20"/>
      <c r="P85" s="20"/>
      <c r="Q85" s="20"/>
      <c r="R85" s="2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</row>
    <row r="86" spans="1:107" ht="15" hidden="1" customHeight="1" x14ac:dyDescent="0.25">
      <c r="A86" s="11"/>
      <c r="B86" s="8"/>
      <c r="C86" s="7"/>
      <c r="D86" s="6"/>
      <c r="E86" s="6"/>
      <c r="F86" s="6"/>
      <c r="G86" s="6"/>
      <c r="H86" s="11"/>
      <c r="I86" s="11"/>
      <c r="J86" s="10"/>
      <c r="K86" s="10"/>
      <c r="L86" s="10"/>
      <c r="M86" s="10"/>
      <c r="N86" s="20"/>
      <c r="O86" s="20"/>
      <c r="P86" s="20"/>
      <c r="Q86" s="20"/>
      <c r="R86" s="2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</row>
    <row r="87" spans="1:107" ht="15" hidden="1" customHeight="1" x14ac:dyDescent="0.25">
      <c r="A87" s="11"/>
      <c r="B87" s="8"/>
      <c r="C87" s="7"/>
      <c r="D87" s="6"/>
      <c r="E87" s="6"/>
      <c r="F87" s="6"/>
      <c r="G87" s="6"/>
      <c r="H87" s="11"/>
      <c r="I87" s="11"/>
      <c r="J87" s="10"/>
      <c r="K87" s="10"/>
      <c r="L87" s="10"/>
      <c r="M87" s="10"/>
      <c r="N87" s="20"/>
      <c r="O87" s="20"/>
      <c r="P87" s="20"/>
      <c r="Q87" s="20"/>
      <c r="R87" s="2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</row>
    <row r="88" spans="1:107" ht="15" hidden="1" customHeight="1" x14ac:dyDescent="0.25">
      <c r="A88" s="11"/>
      <c r="B88" s="8"/>
      <c r="C88" s="7"/>
      <c r="D88" s="6"/>
      <c r="E88" s="6"/>
      <c r="F88" s="6"/>
      <c r="G88" s="6"/>
      <c r="H88" s="11"/>
      <c r="I88" s="11"/>
      <c r="J88" s="10"/>
      <c r="K88" s="10"/>
      <c r="L88" s="10"/>
      <c r="M88" s="10"/>
      <c r="N88" s="20"/>
      <c r="O88" s="20"/>
      <c r="P88" s="20"/>
      <c r="Q88" s="20"/>
      <c r="R88" s="2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</row>
    <row r="89" spans="1:107" ht="15" hidden="1" customHeight="1" x14ac:dyDescent="0.25">
      <c r="A89" s="11"/>
      <c r="B89" s="8"/>
      <c r="C89" s="7"/>
      <c r="D89" s="6"/>
      <c r="E89" s="6"/>
      <c r="F89" s="6"/>
      <c r="G89" s="6"/>
      <c r="H89" s="11"/>
      <c r="I89" s="11"/>
      <c r="J89" s="10"/>
      <c r="K89" s="10"/>
      <c r="L89" s="10"/>
      <c r="M89" s="10"/>
      <c r="N89" s="20"/>
      <c r="O89" s="20"/>
      <c r="P89" s="20"/>
      <c r="Q89" s="20"/>
      <c r="R89" s="2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</row>
    <row r="90" spans="1:107" ht="15" hidden="1" customHeight="1" x14ac:dyDescent="0.25">
      <c r="A90" s="11"/>
      <c r="B90" s="8"/>
      <c r="C90" s="7"/>
      <c r="D90" s="6"/>
      <c r="E90" s="6"/>
      <c r="F90" s="6"/>
      <c r="G90" s="6"/>
      <c r="H90" s="11"/>
      <c r="I90" s="11"/>
      <c r="J90" s="10"/>
      <c r="K90" s="10"/>
      <c r="L90" s="10"/>
      <c r="M90" s="10"/>
      <c r="N90" s="20"/>
      <c r="O90" s="20"/>
      <c r="P90" s="20"/>
      <c r="Q90" s="20"/>
      <c r="R90" s="2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</row>
    <row r="91" spans="1:107" ht="15" hidden="1" customHeight="1" x14ac:dyDescent="0.25">
      <c r="A91" s="11"/>
      <c r="B91" s="8"/>
      <c r="C91" s="15">
        <v>1</v>
      </c>
      <c r="D91" s="6"/>
      <c r="E91" s="6"/>
      <c r="F91" s="6"/>
      <c r="G91" s="6"/>
      <c r="H91" s="17">
        <f>IF(AND(H131=1,N131=1),H$47*12,0)</f>
        <v>0</v>
      </c>
      <c r="I91" s="17">
        <f>IF(AND(I131=1,O131=1),I$47*12,0)</f>
        <v>0</v>
      </c>
      <c r="J91" s="17">
        <f>IF(AND(J131=1,P131=1),J$47*12,0)</f>
        <v>0</v>
      </c>
      <c r="K91" s="17">
        <f>IF(AND(K131=1,Q131=1),K$47*12,0)</f>
        <v>0</v>
      </c>
      <c r="L91" s="10"/>
      <c r="M91" s="10" t="s">
        <v>0</v>
      </c>
      <c r="N91" s="20"/>
      <c r="O91" s="20"/>
      <c r="P91" s="20"/>
      <c r="Q91" s="20"/>
      <c r="R91" s="2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</row>
    <row r="92" spans="1:107" ht="15" hidden="1" customHeight="1" x14ac:dyDescent="0.25">
      <c r="A92" s="11"/>
      <c r="B92" s="8"/>
      <c r="C92" s="15">
        <f>C91+1</f>
        <v>2</v>
      </c>
      <c r="D92" s="6"/>
      <c r="E92" s="6"/>
      <c r="F92" s="6"/>
      <c r="G92" s="6"/>
      <c r="H92" s="17">
        <f>IF(AND(H132=1,N132=1),H$47*12,0)</f>
        <v>0</v>
      </c>
      <c r="I92" s="17">
        <f>IF(AND(I132=1,O132=1),I$47*12,0)</f>
        <v>0</v>
      </c>
      <c r="J92" s="17">
        <f>IF(AND(J132=1,P132=1),J$47*12,0)</f>
        <v>50888.102203806615</v>
      </c>
      <c r="K92" s="17">
        <f>IF(AND(K132=1,Q132=1),K$47*12,0)</f>
        <v>0</v>
      </c>
      <c r="L92" s="10"/>
      <c r="M92" s="10"/>
      <c r="N92" s="20"/>
      <c r="O92" s="20"/>
      <c r="P92" s="20"/>
      <c r="Q92" s="20"/>
      <c r="R92" s="2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</row>
    <row r="93" spans="1:107" ht="15" hidden="1" customHeight="1" x14ac:dyDescent="0.25">
      <c r="A93" s="11"/>
      <c r="B93" s="8"/>
      <c r="C93" s="15">
        <f>C92+1</f>
        <v>3</v>
      </c>
      <c r="D93" s="6"/>
      <c r="E93" s="6"/>
      <c r="F93" s="6"/>
      <c r="G93" s="6"/>
      <c r="H93" s="17">
        <f>IF(AND(H133=1,N133=1),H$47*12,0)</f>
        <v>0</v>
      </c>
      <c r="I93" s="17">
        <f>IF(AND(I133=1,O133=1),I$47*12,0)</f>
        <v>0</v>
      </c>
      <c r="J93" s="17">
        <f>IF(AND(J133=1,P133=1),J$47*12,0)</f>
        <v>50888.102203806615</v>
      </c>
      <c r="K93" s="17">
        <f>IF(AND(K133=1,Q133=1),K$47*12,0)</f>
        <v>0</v>
      </c>
      <c r="L93" s="10"/>
      <c r="M93" s="10"/>
      <c r="N93" s="20"/>
      <c r="O93" s="20"/>
      <c r="P93" s="20"/>
      <c r="Q93" s="20"/>
      <c r="R93" s="2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</row>
    <row r="94" spans="1:107" ht="15" hidden="1" customHeight="1" x14ac:dyDescent="0.25">
      <c r="A94" s="11"/>
      <c r="B94" s="8"/>
      <c r="C94" s="15">
        <f>C93+1</f>
        <v>4</v>
      </c>
      <c r="D94" s="4"/>
      <c r="E94" s="4"/>
      <c r="F94" s="4"/>
      <c r="G94" s="4"/>
      <c r="H94" s="17">
        <f>IF(AND(H134=1,N134=1),H$47*12,0)</f>
        <v>0</v>
      </c>
      <c r="I94" s="17">
        <f>IF(AND(I134=1,O134=1),I$47*12,0)</f>
        <v>0</v>
      </c>
      <c r="J94" s="17">
        <f>IF(AND(J134=1,P134=1),J$47*12,0)</f>
        <v>50888.102203806615</v>
      </c>
      <c r="K94" s="17">
        <f>IF(AND(K134=1,Q134=1),K$47*12,0)</f>
        <v>0</v>
      </c>
      <c r="L94" s="10"/>
      <c r="M94" s="10"/>
      <c r="N94" s="10"/>
      <c r="O94" s="10"/>
      <c r="P94" s="10"/>
      <c r="Q94" s="10"/>
      <c r="R94" s="10"/>
      <c r="S94" s="9"/>
      <c r="T94" s="9"/>
      <c r="U94" s="9"/>
      <c r="V94" s="9"/>
      <c r="W94" s="9"/>
      <c r="X94" s="9"/>
      <c r="Y94" s="9"/>
      <c r="Z94" s="9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</row>
    <row r="95" spans="1:107" ht="15" hidden="1" customHeight="1" x14ac:dyDescent="0.25">
      <c r="A95" s="11"/>
      <c r="B95" s="8"/>
      <c r="C95" s="15">
        <f>C94+1</f>
        <v>5</v>
      </c>
      <c r="D95" s="4"/>
      <c r="E95" s="4"/>
      <c r="F95" s="4"/>
      <c r="G95" s="4"/>
      <c r="H95" s="17">
        <f>IF(AND(H135=1,N135=1),H$47*12,0)</f>
        <v>0</v>
      </c>
      <c r="I95" s="17">
        <f>IF(AND(I135=1,O135=1),I$47*12,0)</f>
        <v>0</v>
      </c>
      <c r="J95" s="17">
        <f>IF(AND(J135=1,P135=1),J$47*12,0)</f>
        <v>50888.102203806615</v>
      </c>
      <c r="K95" s="17">
        <f>IF(AND(K135=1,Q135=1),K$47*12,0)</f>
        <v>0</v>
      </c>
      <c r="L95" s="10"/>
      <c r="M95" s="10"/>
      <c r="N95" s="10"/>
      <c r="O95" s="10"/>
      <c r="P95" s="10"/>
      <c r="Q95" s="10"/>
      <c r="R95" s="10"/>
      <c r="S95" s="9"/>
      <c r="T95" s="9"/>
      <c r="U95" s="9"/>
      <c r="V95" s="9"/>
      <c r="W95" s="9"/>
      <c r="X95" s="9"/>
      <c r="Y95" s="9"/>
      <c r="Z95" s="9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</row>
    <row r="96" spans="1:107" ht="15" hidden="1" customHeight="1" x14ac:dyDescent="0.25">
      <c r="A96" s="11"/>
      <c r="B96" s="8"/>
      <c r="C96" s="15">
        <f>C95+1</f>
        <v>6</v>
      </c>
      <c r="D96" s="4"/>
      <c r="E96" s="4"/>
      <c r="F96" s="4"/>
      <c r="G96" s="4"/>
      <c r="H96" s="17">
        <f>IF(AND(H136=1,N136=1),H$47*12,0)</f>
        <v>0</v>
      </c>
      <c r="I96" s="17">
        <f>IF(AND(I136=1,O136=1),I$47*12,0)</f>
        <v>0</v>
      </c>
      <c r="J96" s="17">
        <f>IF(AND(J136=1,P136=1),J$47*12,0)</f>
        <v>50888.102203806615</v>
      </c>
      <c r="K96" s="17">
        <f>IF(AND(K136=1,Q136=1),K$47*12,0)</f>
        <v>0</v>
      </c>
      <c r="L96" s="10"/>
      <c r="M96" s="10"/>
      <c r="N96" s="10"/>
      <c r="O96" s="10"/>
      <c r="P96" s="10"/>
      <c r="Q96" s="10"/>
      <c r="R96" s="10"/>
      <c r="S96" s="9"/>
      <c r="T96" s="9"/>
      <c r="U96" s="9"/>
      <c r="V96" s="9"/>
      <c r="W96" s="9"/>
      <c r="X96" s="9"/>
      <c r="Y96" s="9"/>
      <c r="Z96" s="9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</row>
    <row r="97" spans="1:107" ht="15" hidden="1" customHeight="1" x14ac:dyDescent="0.25">
      <c r="A97" s="11"/>
      <c r="B97" s="8"/>
      <c r="C97" s="15">
        <f>C96+1</f>
        <v>7</v>
      </c>
      <c r="D97" s="4"/>
      <c r="E97" s="4"/>
      <c r="F97" s="4"/>
      <c r="G97" s="4"/>
      <c r="H97" s="17">
        <f>IF(AND(H137=1,N137=1),H$47*12,0)</f>
        <v>0</v>
      </c>
      <c r="I97" s="17">
        <f>IF(AND(I137=1,O137=1),I$47*12,0)</f>
        <v>0</v>
      </c>
      <c r="J97" s="17">
        <f>IF(AND(J137=1,P137=1),J$47*12,0)</f>
        <v>50888.102203806615</v>
      </c>
      <c r="K97" s="17">
        <f>IF(AND(K137=1,Q137=1),K$47*12,0)</f>
        <v>0</v>
      </c>
      <c r="L97" s="10"/>
      <c r="M97" s="10"/>
      <c r="N97" s="10"/>
      <c r="O97" s="10"/>
      <c r="P97" s="10"/>
      <c r="Q97" s="10"/>
      <c r="R97" s="10"/>
      <c r="S97" s="9"/>
      <c r="T97" s="9"/>
      <c r="U97" s="9"/>
      <c r="V97" s="9"/>
      <c r="W97" s="9"/>
      <c r="X97" s="9"/>
      <c r="Y97" s="9"/>
      <c r="Z97" s="9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</row>
    <row r="98" spans="1:107" ht="15" hidden="1" customHeight="1" x14ac:dyDescent="0.25">
      <c r="A98" s="11"/>
      <c r="B98" s="8"/>
      <c r="C98" s="15">
        <f>C97+1</f>
        <v>8</v>
      </c>
      <c r="D98" s="4"/>
      <c r="E98" s="4"/>
      <c r="F98" s="4"/>
      <c r="G98" s="4"/>
      <c r="H98" s="17">
        <f>IF(AND(H138=1,N138=1),H$47*12,0)</f>
        <v>0</v>
      </c>
      <c r="I98" s="17">
        <f>IF(AND(I138=1,O138=1),I$47*12,0)</f>
        <v>0</v>
      </c>
      <c r="J98" s="17">
        <f>IF(AND(J138=1,P138=1),J$47*12,0)</f>
        <v>50888.102203806615</v>
      </c>
      <c r="K98" s="17">
        <f>IF(AND(K138=1,Q138=1),K$47*12,0)</f>
        <v>0</v>
      </c>
      <c r="L98" s="10"/>
      <c r="M98" s="10"/>
      <c r="N98" s="10"/>
      <c r="O98" s="10"/>
      <c r="P98" s="10"/>
      <c r="Q98" s="10"/>
      <c r="R98" s="10"/>
      <c r="S98" s="9"/>
      <c r="T98" s="9"/>
      <c r="U98" s="9"/>
      <c r="V98" s="9"/>
      <c r="W98" s="9"/>
      <c r="X98" s="9"/>
      <c r="Y98" s="9"/>
      <c r="Z98" s="9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</row>
    <row r="99" spans="1:107" ht="15" hidden="1" customHeight="1" x14ac:dyDescent="0.25">
      <c r="A99" s="11"/>
      <c r="B99" s="8"/>
      <c r="C99" s="15">
        <f>C98+1</f>
        <v>9</v>
      </c>
      <c r="D99" s="4"/>
      <c r="E99" s="4"/>
      <c r="F99" s="4"/>
      <c r="G99" s="4"/>
      <c r="H99" s="17">
        <f>IF(AND(H139=1,N139=1),H$47*12,0)</f>
        <v>0</v>
      </c>
      <c r="I99" s="17">
        <f>IF(AND(I139=1,O139=1),I$47*12,0)</f>
        <v>0</v>
      </c>
      <c r="J99" s="17">
        <f>IF(AND(J139=1,P139=1),J$47*12,0)</f>
        <v>50888.102203806615</v>
      </c>
      <c r="K99" s="17">
        <f>IF(AND(K139=1,Q139=1),K$47*12,0)</f>
        <v>0</v>
      </c>
      <c r="L99" s="10"/>
      <c r="M99" s="10"/>
      <c r="N99" s="10"/>
      <c r="O99" s="10"/>
      <c r="P99" s="10"/>
      <c r="Q99" s="10"/>
      <c r="R99" s="10"/>
      <c r="S99" s="9"/>
      <c r="T99" s="9"/>
      <c r="U99" s="9"/>
      <c r="V99" s="9"/>
      <c r="W99" s="9"/>
      <c r="X99" s="9"/>
      <c r="Y99" s="9"/>
      <c r="Z99" s="9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</row>
    <row r="100" spans="1:107" ht="15" hidden="1" customHeight="1" x14ac:dyDescent="0.25">
      <c r="A100" s="11"/>
      <c r="B100" s="8"/>
      <c r="C100" s="15">
        <f>C99+1</f>
        <v>10</v>
      </c>
      <c r="D100" s="4"/>
      <c r="E100" s="4"/>
      <c r="F100" s="4"/>
      <c r="G100" s="4"/>
      <c r="H100" s="17">
        <f>IF(AND(H140=1,N140=1),H$47*12,0)</f>
        <v>0</v>
      </c>
      <c r="I100" s="17">
        <f>IF(AND(I140=1,O140=1),I$47*12,0)</f>
        <v>0</v>
      </c>
      <c r="J100" s="17">
        <f>IF(AND(J140=1,P140=1),J$47*12,0)</f>
        <v>50888.102203806615</v>
      </c>
      <c r="K100" s="17">
        <f>IF(AND(K140=1,Q140=1),K$47*12,0)</f>
        <v>0</v>
      </c>
      <c r="L100" s="10"/>
      <c r="M100" s="10"/>
      <c r="N100" s="10"/>
      <c r="O100" s="10"/>
      <c r="P100" s="10"/>
      <c r="Q100" s="10"/>
      <c r="R100" s="10"/>
      <c r="S100" s="9"/>
      <c r="T100" s="9"/>
      <c r="U100" s="9"/>
      <c r="V100" s="9"/>
      <c r="W100" s="9"/>
      <c r="X100" s="9"/>
      <c r="Y100" s="9"/>
      <c r="Z100" s="9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</row>
    <row r="101" spans="1:107" ht="15" hidden="1" customHeight="1" x14ac:dyDescent="0.25">
      <c r="A101" s="11"/>
      <c r="B101" s="8"/>
      <c r="C101" s="15">
        <f>C100+1</f>
        <v>11</v>
      </c>
      <c r="D101" s="4"/>
      <c r="E101" s="4"/>
      <c r="F101" s="4"/>
      <c r="G101" s="4"/>
      <c r="H101" s="17">
        <f>IF(AND(H141=1,N141=1),H$47*12,0)</f>
        <v>0</v>
      </c>
      <c r="I101" s="17">
        <f>IF(AND(I141=1,O141=1),I$47*12,0)</f>
        <v>0</v>
      </c>
      <c r="J101" s="17">
        <f>IF(AND(J141=1,P141=1),J$47*12,0)</f>
        <v>50888.102203806615</v>
      </c>
      <c r="K101" s="17">
        <f>IF(AND(K141=1,Q141=1),K$47*12,0)</f>
        <v>0</v>
      </c>
      <c r="L101" s="10"/>
      <c r="M101" s="10"/>
      <c r="N101" s="10"/>
      <c r="O101" s="10"/>
      <c r="P101" s="10"/>
      <c r="Q101" s="10"/>
      <c r="R101" s="10"/>
      <c r="S101" s="9"/>
      <c r="T101" s="9"/>
      <c r="U101" s="9"/>
      <c r="V101" s="9"/>
      <c r="W101" s="9"/>
      <c r="X101" s="9"/>
      <c r="Y101" s="9"/>
      <c r="Z101" s="9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</row>
    <row r="102" spans="1:107" ht="15" hidden="1" customHeight="1" x14ac:dyDescent="0.25">
      <c r="A102" s="11"/>
      <c r="B102" s="8"/>
      <c r="C102" s="15">
        <f>C101+1</f>
        <v>12</v>
      </c>
      <c r="D102" s="4"/>
      <c r="E102" s="4"/>
      <c r="F102" s="4"/>
      <c r="G102" s="4"/>
      <c r="H102" s="17">
        <f>IF(AND(H142=1,N142=1),H$47*12,0)</f>
        <v>0</v>
      </c>
      <c r="I102" s="17">
        <f>IF(AND(I142=1,O142=1),I$47*12,0)</f>
        <v>0</v>
      </c>
      <c r="J102" s="17">
        <f>IF(AND(J142=1,P142=1),J$47*12,0)</f>
        <v>0</v>
      </c>
      <c r="K102" s="17">
        <f>IF(AND(K142=1,Q142=1),K$47*12,0)</f>
        <v>0</v>
      </c>
      <c r="L102" s="10"/>
      <c r="M102" s="10"/>
      <c r="N102" s="10"/>
      <c r="O102" s="10"/>
      <c r="P102" s="10"/>
      <c r="Q102" s="10"/>
      <c r="R102" s="10"/>
      <c r="S102" s="9"/>
      <c r="T102" s="9"/>
      <c r="U102" s="9"/>
      <c r="V102" s="9"/>
      <c r="W102" s="9"/>
      <c r="X102" s="9"/>
      <c r="Y102" s="9"/>
      <c r="Z102" s="9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</row>
    <row r="103" spans="1:107" ht="15" hidden="1" customHeight="1" x14ac:dyDescent="0.25">
      <c r="A103" s="11"/>
      <c r="B103" s="8"/>
      <c r="C103" s="15">
        <f>C102+1</f>
        <v>13</v>
      </c>
      <c r="D103" s="4"/>
      <c r="E103" s="4"/>
      <c r="F103" s="4"/>
      <c r="G103" s="4"/>
      <c r="H103" s="17">
        <f>IF(AND(H143=1,N143=1),H$47*12,0)</f>
        <v>0</v>
      </c>
      <c r="I103" s="17">
        <f>IF(AND(I143=1,O143=1),I$47*12,0)</f>
        <v>0</v>
      </c>
      <c r="J103" s="17">
        <f>IF(AND(J143=1,P143=1),J$47*12,0)</f>
        <v>0</v>
      </c>
      <c r="K103" s="17">
        <f>IF(AND(K143=1,Q143=1),K$47*12,0)</f>
        <v>0</v>
      </c>
      <c r="L103" s="10"/>
      <c r="M103" s="10"/>
      <c r="N103" s="10"/>
      <c r="O103" s="10"/>
      <c r="P103" s="10"/>
      <c r="Q103" s="10"/>
      <c r="R103" s="10"/>
      <c r="S103" s="9"/>
      <c r="T103" s="9"/>
      <c r="U103" s="9"/>
      <c r="V103" s="9"/>
      <c r="W103" s="9"/>
      <c r="X103" s="9"/>
      <c r="Y103" s="9"/>
      <c r="Z103" s="9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</row>
    <row r="104" spans="1:107" ht="15" hidden="1" customHeight="1" x14ac:dyDescent="0.25">
      <c r="A104" s="11"/>
      <c r="B104" s="8"/>
      <c r="C104" s="15">
        <f>C103+1</f>
        <v>14</v>
      </c>
      <c r="D104" s="4"/>
      <c r="E104" s="4"/>
      <c r="F104" s="4"/>
      <c r="G104" s="4"/>
      <c r="H104" s="17">
        <f>IF(AND(H144=1,N144=1),H$47*12,0)</f>
        <v>0</v>
      </c>
      <c r="I104" s="17">
        <f>IF(AND(I144=1,O144=1),I$47*12,0)</f>
        <v>0</v>
      </c>
      <c r="J104" s="17">
        <f>IF(AND(J144=1,P144=1),J$47*12,0)</f>
        <v>0</v>
      </c>
      <c r="K104" s="17">
        <f>IF(AND(K144=1,Q144=1),K$47*12,0)</f>
        <v>0</v>
      </c>
      <c r="L104" s="10"/>
      <c r="M104" s="10"/>
      <c r="N104" s="10"/>
      <c r="O104" s="10"/>
      <c r="P104" s="10"/>
      <c r="Q104" s="10"/>
      <c r="R104" s="10"/>
      <c r="S104" s="9"/>
      <c r="T104" s="9"/>
      <c r="U104" s="9"/>
      <c r="V104" s="9"/>
      <c r="W104" s="9"/>
      <c r="X104" s="9"/>
      <c r="Y104" s="9"/>
      <c r="Z104" s="9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</row>
    <row r="105" spans="1:107" ht="15" hidden="1" customHeight="1" x14ac:dyDescent="0.25">
      <c r="A105" s="11"/>
      <c r="B105" s="8"/>
      <c r="C105" s="15">
        <f>C104+1</f>
        <v>15</v>
      </c>
      <c r="D105" s="4"/>
      <c r="E105" s="4"/>
      <c r="F105" s="4"/>
      <c r="G105" s="4"/>
      <c r="H105" s="17">
        <f>IF(AND(H145=1,N145=1),H$47*12,0)</f>
        <v>0</v>
      </c>
      <c r="I105" s="17">
        <f>IF(AND(I145=1,O145=1),I$47*12,0)</f>
        <v>0</v>
      </c>
      <c r="J105" s="17">
        <f>IF(AND(J145=1,P145=1),J$47*12,0)</f>
        <v>0</v>
      </c>
      <c r="K105" s="17">
        <f>IF(AND(K145=1,Q145=1),K$47*12,0)</f>
        <v>0</v>
      </c>
      <c r="L105" s="10"/>
      <c r="M105" s="18"/>
      <c r="N105" s="10"/>
      <c r="O105" s="10"/>
      <c r="P105" s="10"/>
      <c r="Q105" s="10"/>
      <c r="R105" s="10"/>
      <c r="S105" s="9"/>
      <c r="T105" s="9"/>
      <c r="U105" s="9"/>
      <c r="V105" s="9"/>
      <c r="W105" s="9"/>
      <c r="X105" s="9"/>
      <c r="Y105" s="9"/>
      <c r="Z105" s="9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</row>
    <row r="106" spans="1:107" ht="15" hidden="1" customHeight="1" x14ac:dyDescent="0.25">
      <c r="A106" s="11"/>
      <c r="B106" s="8"/>
      <c r="C106" s="15">
        <f>C105+1</f>
        <v>16</v>
      </c>
      <c r="D106" s="4"/>
      <c r="E106" s="4"/>
      <c r="F106" s="4"/>
      <c r="G106" s="4"/>
      <c r="H106" s="17">
        <f>IF(AND(H146=1,N146=1),H$47*12,0)</f>
        <v>0</v>
      </c>
      <c r="I106" s="17">
        <f>IF(AND(I146=1,O146=1),I$47*12,0)</f>
        <v>0</v>
      </c>
      <c r="J106" s="17">
        <f>IF(AND(J146=1,P146=1),J$47*12,0)</f>
        <v>0</v>
      </c>
      <c r="K106" s="17">
        <f>IF(AND(K146=1,Q146=1),K$47*12,0)</f>
        <v>0</v>
      </c>
      <c r="L106" s="10"/>
      <c r="M106" s="10"/>
      <c r="N106" s="10"/>
      <c r="O106" s="10"/>
      <c r="P106" s="10"/>
      <c r="Q106" s="10"/>
      <c r="R106" s="10"/>
      <c r="S106" s="9"/>
      <c r="T106" s="9"/>
      <c r="U106" s="9"/>
      <c r="V106" s="9"/>
      <c r="W106" s="9"/>
      <c r="X106" s="9"/>
      <c r="Y106" s="9"/>
      <c r="Z106" s="9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</row>
    <row r="107" spans="1:107" ht="15" hidden="1" customHeight="1" x14ac:dyDescent="0.25">
      <c r="A107" s="11"/>
      <c r="B107" s="8"/>
      <c r="C107" s="15">
        <f>C106+1</f>
        <v>17</v>
      </c>
      <c r="D107" s="4"/>
      <c r="E107" s="4"/>
      <c r="F107" s="4"/>
      <c r="G107" s="4"/>
      <c r="H107" s="17">
        <f>IF(AND(H147=1,N147=1),H$47*12,0)</f>
        <v>0</v>
      </c>
      <c r="I107" s="17">
        <f>IF(AND(I147=1,O147=1),I$47*12,0)</f>
        <v>0</v>
      </c>
      <c r="J107" s="17">
        <f>IF(AND(J147=1,P147=1),J$47*12,0)</f>
        <v>0</v>
      </c>
      <c r="K107" s="17">
        <f>IF(AND(K147=1,Q147=1),K$47*12,0)</f>
        <v>0</v>
      </c>
      <c r="L107" s="10"/>
      <c r="M107" s="10"/>
      <c r="N107" s="10"/>
      <c r="O107" s="10"/>
      <c r="P107" s="10"/>
      <c r="Q107" s="10"/>
      <c r="R107" s="10"/>
      <c r="S107" s="9"/>
      <c r="T107" s="9"/>
      <c r="U107" s="9"/>
      <c r="V107" s="9"/>
      <c r="W107" s="9"/>
      <c r="X107" s="9"/>
      <c r="Y107" s="9"/>
      <c r="Z107" s="9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</row>
    <row r="108" spans="1:107" ht="15" hidden="1" customHeight="1" x14ac:dyDescent="0.25">
      <c r="A108" s="11"/>
      <c r="B108" s="8"/>
      <c r="C108" s="15">
        <f>C107+1</f>
        <v>18</v>
      </c>
      <c r="D108" s="4"/>
      <c r="E108" s="4"/>
      <c r="F108" s="4"/>
      <c r="G108" s="4"/>
      <c r="H108" s="17">
        <f>IF(AND(H148=1,N148=1),H$47*12,0)</f>
        <v>0</v>
      </c>
      <c r="I108" s="17">
        <f>IF(AND(I148=1,O148=1),I$47*12,0)</f>
        <v>0</v>
      </c>
      <c r="J108" s="17">
        <f>IF(AND(J148=1,P148=1),J$47*12,0)</f>
        <v>0</v>
      </c>
      <c r="K108" s="17">
        <f>IF(AND(K148=1,Q148=1),K$47*12,0)</f>
        <v>0</v>
      </c>
      <c r="L108" s="10"/>
      <c r="M108" s="10"/>
      <c r="N108" s="10"/>
      <c r="O108" s="10"/>
      <c r="P108" s="10"/>
      <c r="Q108" s="10"/>
      <c r="R108" s="10"/>
      <c r="S108" s="9"/>
      <c r="T108" s="9"/>
      <c r="U108" s="9"/>
      <c r="V108" s="9"/>
      <c r="W108" s="9"/>
      <c r="X108" s="9"/>
      <c r="Y108" s="9"/>
      <c r="Z108" s="9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</row>
    <row r="109" spans="1:107" ht="15" hidden="1" customHeight="1" x14ac:dyDescent="0.25">
      <c r="A109" s="11"/>
      <c r="B109" s="8"/>
      <c r="C109" s="15">
        <f>C108+1</f>
        <v>19</v>
      </c>
      <c r="D109" s="4"/>
      <c r="E109" s="4"/>
      <c r="F109" s="4"/>
      <c r="G109" s="4"/>
      <c r="H109" s="17">
        <f>IF(AND(H149=1,N149=1),H$47*12,0)</f>
        <v>0</v>
      </c>
      <c r="I109" s="17">
        <f>IF(AND(I149=1,O149=1),I$47*12,0)</f>
        <v>0</v>
      </c>
      <c r="J109" s="17">
        <f>IF(AND(J149=1,P149=1),J$47*12,0)</f>
        <v>0</v>
      </c>
      <c r="K109" s="17">
        <f>IF(AND(K149=1,Q149=1),K$47*12,0)</f>
        <v>0</v>
      </c>
      <c r="L109" s="10"/>
      <c r="M109" s="10"/>
      <c r="N109" s="10"/>
      <c r="O109" s="10"/>
      <c r="P109" s="10"/>
      <c r="Q109" s="10"/>
      <c r="R109" s="10"/>
      <c r="S109" s="9"/>
      <c r="T109" s="9"/>
      <c r="U109" s="9"/>
      <c r="V109" s="9"/>
      <c r="W109" s="9"/>
      <c r="X109" s="9"/>
      <c r="Y109" s="9"/>
      <c r="Z109" s="9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</row>
    <row r="110" spans="1:107" ht="15" hidden="1" x14ac:dyDescent="0.25">
      <c r="A110" s="11"/>
      <c r="B110" s="8"/>
      <c r="C110" s="15">
        <f>C109+1</f>
        <v>20</v>
      </c>
      <c r="D110" s="4"/>
      <c r="E110" s="4"/>
      <c r="F110" s="4"/>
      <c r="G110" s="4"/>
      <c r="H110" s="17">
        <f>IF(AND(H150=1,N150=1),H$47*12,0)</f>
        <v>0</v>
      </c>
      <c r="I110" s="17">
        <f>IF(AND(I150=1,O150=1),I$47*12,0)</f>
        <v>0</v>
      </c>
      <c r="J110" s="17">
        <f>IF(AND(J150=1,P150=1),J$47*12,0)</f>
        <v>0</v>
      </c>
      <c r="K110" s="17">
        <f>IF(AND(K150=1,Q150=1),K$47*12,0)</f>
        <v>0</v>
      </c>
      <c r="L110" s="10"/>
      <c r="M110" s="10"/>
      <c r="N110" s="10"/>
      <c r="O110" s="10"/>
      <c r="P110" s="10"/>
      <c r="Q110" s="10"/>
      <c r="R110" s="10"/>
      <c r="S110" s="9"/>
      <c r="T110" s="9"/>
      <c r="U110" s="9"/>
      <c r="V110" s="9"/>
      <c r="W110" s="9"/>
      <c r="X110" s="9"/>
      <c r="Y110" s="9"/>
      <c r="Z110" s="9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</row>
    <row r="111" spans="1:107" ht="15" hidden="1" x14ac:dyDescent="0.25">
      <c r="A111" s="11"/>
      <c r="B111" s="8"/>
      <c r="C111" s="15">
        <f>C110+1</f>
        <v>21</v>
      </c>
      <c r="D111" s="4"/>
      <c r="E111" s="4"/>
      <c r="F111" s="4"/>
      <c r="G111" s="4"/>
      <c r="H111" s="17">
        <f>IF(AND(H151=1,N151=1),H$47*12,0)</f>
        <v>0</v>
      </c>
      <c r="I111" s="17">
        <f>IF(AND(I151=1,O151=1),I$47*12,0)</f>
        <v>0</v>
      </c>
      <c r="J111" s="17">
        <f>IF(AND(J151=1,P151=1),J$47*12,0)</f>
        <v>0</v>
      </c>
      <c r="K111" s="17">
        <f>IF(AND(K151=1,Q151=1),K$47*12,0)</f>
        <v>0</v>
      </c>
      <c r="L111" s="10"/>
      <c r="M111" s="10"/>
      <c r="N111" s="10"/>
      <c r="O111" s="10"/>
      <c r="P111" s="10"/>
      <c r="Q111" s="10"/>
      <c r="R111" s="10"/>
      <c r="S111" s="9"/>
      <c r="T111" s="9"/>
      <c r="U111" s="9"/>
      <c r="V111" s="9"/>
      <c r="W111" s="9"/>
      <c r="X111" s="9"/>
      <c r="Y111" s="9"/>
      <c r="Z111" s="9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</row>
    <row r="112" spans="1:107" ht="15" hidden="1" x14ac:dyDescent="0.25">
      <c r="A112" s="11"/>
      <c r="B112" s="8"/>
      <c r="C112" s="15">
        <f>C111+1</f>
        <v>22</v>
      </c>
      <c r="D112" s="4"/>
      <c r="E112" s="4"/>
      <c r="F112" s="4"/>
      <c r="G112" s="4"/>
      <c r="H112" s="17">
        <f>IF(AND(H152=1,N152=1),H$47*12,0)</f>
        <v>0</v>
      </c>
      <c r="I112" s="17">
        <f>IF(AND(I152=1,O152=1),I$47*12,0)</f>
        <v>0</v>
      </c>
      <c r="J112" s="17">
        <f>IF(AND(J152=1,P152=1),J$47*12,0)</f>
        <v>0</v>
      </c>
      <c r="K112" s="17">
        <f>IF(AND(K152=1,Q152=1),K$47*12,0)</f>
        <v>0</v>
      </c>
      <c r="L112" s="10"/>
      <c r="M112" s="10"/>
      <c r="N112" s="10"/>
      <c r="O112" s="10"/>
      <c r="P112" s="10"/>
      <c r="Q112" s="10"/>
      <c r="R112" s="10"/>
      <c r="S112" s="9"/>
      <c r="T112" s="9"/>
      <c r="U112" s="9"/>
      <c r="V112" s="9"/>
      <c r="W112" s="9"/>
      <c r="X112" s="9"/>
      <c r="Y112" s="9"/>
      <c r="Z112" s="9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</row>
    <row r="113" spans="1:107" ht="15" hidden="1" x14ac:dyDescent="0.25">
      <c r="A113" s="11"/>
      <c r="B113" s="8"/>
      <c r="C113" s="15">
        <f>C112+1</f>
        <v>23</v>
      </c>
      <c r="D113" s="4"/>
      <c r="E113" s="4"/>
      <c r="F113" s="4"/>
      <c r="G113" s="4"/>
      <c r="H113" s="17">
        <f>IF(AND(H153=1,N153=1),H$47*12,0)</f>
        <v>0</v>
      </c>
      <c r="I113" s="17">
        <f>IF(AND(I153=1,O153=1),I$47*12,0)</f>
        <v>0</v>
      </c>
      <c r="J113" s="17">
        <f>IF(AND(J153=1,P153=1),J$47*12,0)</f>
        <v>0</v>
      </c>
      <c r="K113" s="17">
        <f>IF(AND(K153=1,Q153=1),K$47*12,0)</f>
        <v>0</v>
      </c>
      <c r="L113" s="10"/>
      <c r="M113" s="10"/>
      <c r="N113" s="10"/>
      <c r="O113" s="10"/>
      <c r="P113" s="10"/>
      <c r="Q113" s="10"/>
      <c r="R113" s="10"/>
      <c r="S113" s="9"/>
      <c r="T113" s="9"/>
      <c r="U113" s="9"/>
      <c r="V113" s="9"/>
      <c r="W113" s="9"/>
      <c r="X113" s="9"/>
      <c r="Y113" s="9"/>
      <c r="Z113" s="9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</row>
    <row r="114" spans="1:107" ht="15" hidden="1" x14ac:dyDescent="0.25">
      <c r="A114" s="11"/>
      <c r="B114" s="8"/>
      <c r="C114" s="15">
        <f>C113+1</f>
        <v>24</v>
      </c>
      <c r="D114" s="4"/>
      <c r="E114" s="4"/>
      <c r="F114" s="4"/>
      <c r="G114" s="4"/>
      <c r="H114" s="17">
        <f>IF(AND(H154=1,N154=1),H$47*12,0)</f>
        <v>0</v>
      </c>
      <c r="I114" s="17">
        <f>IF(AND(I154=1,O154=1),I$47*12,0)</f>
        <v>0</v>
      </c>
      <c r="J114" s="17">
        <f>IF(AND(J154=1,P154=1),J$47*12,0)</f>
        <v>0</v>
      </c>
      <c r="K114" s="17">
        <f>IF(AND(K154=1,Q154=1),K$47*12,0)</f>
        <v>0</v>
      </c>
      <c r="L114" s="10"/>
      <c r="M114" s="10"/>
      <c r="N114" s="10"/>
      <c r="O114" s="10"/>
      <c r="P114" s="10"/>
      <c r="Q114" s="10"/>
      <c r="R114" s="10"/>
      <c r="S114" s="9"/>
      <c r="T114" s="9"/>
      <c r="U114" s="9"/>
      <c r="V114" s="9"/>
      <c r="W114" s="9"/>
      <c r="X114" s="9"/>
      <c r="Y114" s="9"/>
      <c r="Z114" s="9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</row>
    <row r="115" spans="1:107" ht="15" hidden="1" x14ac:dyDescent="0.25">
      <c r="A115" s="11"/>
      <c r="B115" s="8"/>
      <c r="C115" s="15">
        <f>C114+1</f>
        <v>25</v>
      </c>
      <c r="D115" s="4"/>
      <c r="E115" s="4"/>
      <c r="F115" s="4"/>
      <c r="G115" s="4"/>
      <c r="H115" s="17">
        <f>IF(AND(H155=1,N155=1),H$47*12,0)</f>
        <v>0</v>
      </c>
      <c r="I115" s="17">
        <f>IF(AND(I155=1,O155=1),I$47*12,0)</f>
        <v>0</v>
      </c>
      <c r="J115" s="17">
        <f>IF(AND(J155=1,P155=1),J$47*12,0)</f>
        <v>0</v>
      </c>
      <c r="K115" s="17">
        <f>IF(AND(K155=1,Q155=1),K$47*12,0)</f>
        <v>0</v>
      </c>
      <c r="L115" s="10"/>
      <c r="M115" s="10"/>
      <c r="N115" s="10"/>
      <c r="O115" s="10"/>
      <c r="P115" s="10"/>
      <c r="Q115" s="10"/>
      <c r="R115" s="10"/>
      <c r="S115" s="9"/>
      <c r="T115" s="9"/>
      <c r="U115" s="9"/>
      <c r="V115" s="9"/>
      <c r="W115" s="9"/>
      <c r="X115" s="9"/>
      <c r="Y115" s="9"/>
      <c r="Z115" s="9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</row>
    <row r="116" spans="1:107" ht="15" hidden="1" x14ac:dyDescent="0.25">
      <c r="A116" s="11"/>
      <c r="B116" s="8"/>
      <c r="C116" s="15">
        <f>C115+1</f>
        <v>26</v>
      </c>
      <c r="D116" s="4"/>
      <c r="E116" s="4"/>
      <c r="F116" s="4"/>
      <c r="G116" s="4"/>
      <c r="H116" s="17">
        <f>IF(AND(H156=1,N156=1),H$47*12,0)</f>
        <v>0</v>
      </c>
      <c r="I116" s="17">
        <f>IF(AND(I156=1,O156=1),I$47*12,0)</f>
        <v>0</v>
      </c>
      <c r="J116" s="17">
        <f>IF(AND(J156=1,P156=1),J$47*12,0)</f>
        <v>0</v>
      </c>
      <c r="K116" s="17">
        <f>IF(AND(K156=1,Q156=1),K$47*12,0)</f>
        <v>0</v>
      </c>
      <c r="L116" s="10"/>
      <c r="M116" s="10"/>
      <c r="N116" s="10"/>
      <c r="O116" s="10"/>
      <c r="P116" s="10"/>
      <c r="Q116" s="10"/>
      <c r="R116" s="10"/>
      <c r="S116" s="9"/>
      <c r="T116" s="9"/>
      <c r="U116" s="9"/>
      <c r="V116" s="9"/>
      <c r="W116" s="9"/>
      <c r="X116" s="9"/>
      <c r="Y116" s="9"/>
      <c r="Z116" s="9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</row>
    <row r="117" spans="1:107" ht="15" hidden="1" x14ac:dyDescent="0.25">
      <c r="A117" s="11"/>
      <c r="B117" s="8"/>
      <c r="C117" s="15">
        <f>C116+1</f>
        <v>27</v>
      </c>
      <c r="D117" s="4"/>
      <c r="E117" s="4"/>
      <c r="F117" s="4"/>
      <c r="G117" s="4"/>
      <c r="H117" s="17">
        <f>IF(AND(H157=1,N157=1),H$47*12,0)</f>
        <v>0</v>
      </c>
      <c r="I117" s="17">
        <f>IF(AND(I157=1,O157=1),I$47*12,0)</f>
        <v>0</v>
      </c>
      <c r="J117" s="17">
        <f>IF(AND(J157=1,P157=1),J$47*12,0)</f>
        <v>0</v>
      </c>
      <c r="K117" s="17">
        <f>IF(AND(K157=1,Q157=1),K$47*12,0)</f>
        <v>0</v>
      </c>
      <c r="L117" s="10"/>
      <c r="M117" s="10"/>
      <c r="N117" s="10"/>
      <c r="O117" s="10"/>
      <c r="P117" s="10"/>
      <c r="Q117" s="10"/>
      <c r="R117" s="10"/>
      <c r="S117" s="9"/>
      <c r="T117" s="9"/>
      <c r="U117" s="9"/>
      <c r="V117" s="9"/>
      <c r="W117" s="9"/>
      <c r="X117" s="9"/>
      <c r="Y117" s="9"/>
      <c r="Z117" s="9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</row>
    <row r="118" spans="1:107" ht="15" hidden="1" x14ac:dyDescent="0.25">
      <c r="A118" s="11"/>
      <c r="B118" s="8"/>
      <c r="C118" s="15">
        <f>C117+1</f>
        <v>28</v>
      </c>
      <c r="D118" s="4"/>
      <c r="E118" s="4"/>
      <c r="F118" s="4"/>
      <c r="G118" s="4"/>
      <c r="H118" s="17">
        <f>IF(AND(H158=1,N158=1),H$47*12,0)</f>
        <v>0</v>
      </c>
      <c r="I118" s="17">
        <f>IF(AND(I158=1,O158=1),I$47*12,0)</f>
        <v>0</v>
      </c>
      <c r="J118" s="17">
        <f>IF(AND(J158=1,P158=1),J$47*12,0)</f>
        <v>0</v>
      </c>
      <c r="K118" s="17">
        <f>IF(AND(K158=1,Q158=1),K$47*12,0)</f>
        <v>0</v>
      </c>
      <c r="L118" s="10"/>
      <c r="M118" s="10"/>
      <c r="N118" s="10"/>
      <c r="O118" s="10"/>
      <c r="P118" s="10"/>
      <c r="Q118" s="10"/>
      <c r="R118" s="10"/>
      <c r="S118" s="9"/>
      <c r="T118" s="9"/>
      <c r="U118" s="9"/>
      <c r="V118" s="9"/>
      <c r="W118" s="9"/>
      <c r="X118" s="9"/>
      <c r="Y118" s="9"/>
      <c r="Z118" s="9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</row>
    <row r="119" spans="1:107" ht="15" hidden="1" x14ac:dyDescent="0.25">
      <c r="A119" s="11"/>
      <c r="B119" s="8"/>
      <c r="C119" s="15">
        <f>C118+1</f>
        <v>29</v>
      </c>
      <c r="D119" s="4"/>
      <c r="E119" s="4"/>
      <c r="F119" s="4"/>
      <c r="G119" s="4"/>
      <c r="H119" s="17">
        <f>IF(AND(H159=1,N159=1),H$47*12,0)</f>
        <v>0</v>
      </c>
      <c r="I119" s="17">
        <f>IF(AND(I159=1,O159=1),I$47*12,0)</f>
        <v>0</v>
      </c>
      <c r="J119" s="17">
        <f>IF(AND(J159=1,P159=1),J$47*12,0)</f>
        <v>0</v>
      </c>
      <c r="K119" s="17">
        <f>IF(AND(K159=1,Q159=1),K$47*12,0)</f>
        <v>0</v>
      </c>
      <c r="L119" s="10"/>
      <c r="M119" s="10"/>
      <c r="N119" s="10"/>
      <c r="O119" s="10"/>
      <c r="P119" s="10"/>
      <c r="Q119" s="10"/>
      <c r="R119" s="10"/>
      <c r="S119" s="9"/>
      <c r="T119" s="9"/>
      <c r="U119" s="9"/>
      <c r="V119" s="9"/>
      <c r="W119" s="9"/>
      <c r="X119" s="9"/>
      <c r="Y119" s="9"/>
      <c r="Z119" s="9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</row>
    <row r="120" spans="1:107" ht="15" hidden="1" x14ac:dyDescent="0.25">
      <c r="A120" s="11"/>
      <c r="B120" s="8"/>
      <c r="C120" s="15">
        <f>C119+1</f>
        <v>30</v>
      </c>
      <c r="D120" s="4"/>
      <c r="E120" s="4"/>
      <c r="F120" s="4"/>
      <c r="G120" s="4"/>
      <c r="H120" s="17">
        <f>IF(AND(H160=1,N160=1),H$47*12,0)</f>
        <v>0</v>
      </c>
      <c r="I120" s="17">
        <f>IF(AND(I160=1,O160=1),I$47*12,0)</f>
        <v>0</v>
      </c>
      <c r="J120" s="17">
        <f>IF(AND(J160=1,P160=1),J$47*12,0)</f>
        <v>0</v>
      </c>
      <c r="K120" s="17">
        <f>IF(AND(K160=1,Q160=1),K$47*12,0)</f>
        <v>0</v>
      </c>
      <c r="L120" s="10"/>
      <c r="M120" s="10"/>
      <c r="N120" s="10"/>
      <c r="O120" s="10"/>
      <c r="P120" s="10"/>
      <c r="Q120" s="10"/>
      <c r="R120" s="10"/>
      <c r="S120" s="9"/>
      <c r="T120" s="9"/>
      <c r="U120" s="9"/>
      <c r="V120" s="9"/>
      <c r="W120" s="9"/>
      <c r="X120" s="9"/>
      <c r="Y120" s="9"/>
      <c r="Z120" s="9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</row>
    <row r="121" spans="1:107" ht="15" hidden="1" x14ac:dyDescent="0.25">
      <c r="A121" s="11"/>
      <c r="B121" s="8"/>
      <c r="C121" s="7"/>
      <c r="D121" s="4"/>
      <c r="E121" s="4"/>
      <c r="F121" s="4"/>
      <c r="G121" s="4"/>
      <c r="H121" s="16">
        <f>SUM(H91:H120)</f>
        <v>0</v>
      </c>
      <c r="I121" s="16">
        <f>SUM(I91:I120)</f>
        <v>0</v>
      </c>
      <c r="J121" s="16">
        <f>SUM(J91:J120)</f>
        <v>508881.02203806624</v>
      </c>
      <c r="K121" s="16">
        <f>SUM(K91:K120)</f>
        <v>0</v>
      </c>
      <c r="L121" s="10"/>
      <c r="M121" s="10"/>
      <c r="N121" s="10"/>
      <c r="O121" s="10"/>
      <c r="P121" s="10"/>
      <c r="Q121" s="10"/>
      <c r="R121" s="10"/>
      <c r="S121" s="9"/>
      <c r="T121" s="9"/>
      <c r="U121" s="9"/>
      <c r="V121" s="9"/>
      <c r="W121" s="9"/>
      <c r="X121" s="9"/>
      <c r="Y121" s="9"/>
      <c r="Z121" s="9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</row>
    <row r="122" spans="1:107" ht="15" hidden="1" x14ac:dyDescent="0.25">
      <c r="A122" s="11"/>
      <c r="B122" s="8"/>
      <c r="C122" s="7"/>
      <c r="D122" s="6"/>
      <c r="E122" s="6"/>
      <c r="F122" s="6"/>
      <c r="G122" s="6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9"/>
      <c r="T122" s="9"/>
      <c r="U122" s="9"/>
      <c r="V122" s="9"/>
      <c r="W122" s="9"/>
      <c r="X122" s="9"/>
      <c r="Y122" s="9"/>
      <c r="Z122" s="9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</row>
    <row r="123" spans="1:107" ht="15" hidden="1" x14ac:dyDescent="0.25">
      <c r="A123" s="11"/>
      <c r="B123" s="8"/>
      <c r="C123" s="7"/>
      <c r="D123" s="6"/>
      <c r="E123" s="6"/>
      <c r="F123" s="6"/>
      <c r="G123" s="6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9"/>
      <c r="T123" s="9"/>
      <c r="U123" s="9"/>
      <c r="V123" s="9"/>
      <c r="W123" s="9"/>
      <c r="X123" s="9"/>
      <c r="Y123" s="9"/>
      <c r="Z123" s="9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</row>
    <row r="124" spans="1:107" ht="15" hidden="1" x14ac:dyDescent="0.25">
      <c r="A124" s="11"/>
      <c r="B124" s="8"/>
      <c r="C124" s="7"/>
      <c r="D124" s="6"/>
      <c r="E124" s="6"/>
      <c r="F124" s="6"/>
      <c r="G124" s="6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9"/>
      <c r="T124" s="9"/>
      <c r="U124" s="9"/>
      <c r="V124" s="9"/>
      <c r="W124" s="9"/>
      <c r="X124" s="9"/>
      <c r="Y124" s="9"/>
      <c r="Z124" s="9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</row>
    <row r="125" spans="1:107" ht="15" hidden="1" x14ac:dyDescent="0.25">
      <c r="A125" s="11"/>
      <c r="B125" s="8"/>
      <c r="C125" s="7"/>
      <c r="D125" s="6"/>
      <c r="E125" s="6"/>
      <c r="F125" s="6"/>
      <c r="G125" s="6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9"/>
      <c r="T125" s="9"/>
      <c r="U125" s="9"/>
      <c r="V125" s="9"/>
      <c r="W125" s="9"/>
      <c r="X125" s="9"/>
      <c r="Y125" s="9"/>
      <c r="Z125" s="9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</row>
    <row r="126" spans="1:107" ht="15" hidden="1" x14ac:dyDescent="0.25">
      <c r="A126" s="11"/>
      <c r="B126" s="8"/>
      <c r="C126" s="7"/>
      <c r="D126" s="6"/>
      <c r="E126" s="6"/>
      <c r="F126" s="6"/>
      <c r="G126" s="6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9"/>
      <c r="T126" s="9"/>
      <c r="U126" s="9"/>
      <c r="V126" s="9"/>
      <c r="W126" s="9"/>
      <c r="X126" s="9"/>
      <c r="Y126" s="9"/>
      <c r="Z126" s="9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</row>
    <row r="127" spans="1:107" ht="15" hidden="1" x14ac:dyDescent="0.25">
      <c r="A127" s="11"/>
      <c r="B127" s="8"/>
      <c r="C127" s="7"/>
      <c r="D127" s="6"/>
      <c r="E127" s="6"/>
      <c r="F127" s="6"/>
      <c r="G127" s="6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9"/>
      <c r="T127" s="9"/>
      <c r="U127" s="9"/>
      <c r="V127" s="9"/>
      <c r="W127" s="9"/>
      <c r="X127" s="9"/>
      <c r="Y127" s="9"/>
      <c r="Z127" s="9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</row>
    <row r="128" spans="1:107" ht="15" hidden="1" x14ac:dyDescent="0.25">
      <c r="A128" s="11"/>
      <c r="B128" s="8"/>
      <c r="C128" s="7"/>
      <c r="D128" s="6"/>
      <c r="E128" s="6"/>
      <c r="F128" s="6"/>
      <c r="G128" s="6"/>
      <c r="H128" s="10"/>
      <c r="I128" s="10"/>
      <c r="J128" s="10"/>
      <c r="K128" s="10"/>
      <c r="L128" s="10"/>
      <c r="M128" s="10" t="s">
        <v>0</v>
      </c>
      <c r="N128" s="10" t="s">
        <v>0</v>
      </c>
      <c r="O128" s="10"/>
      <c r="P128" s="10" t="s">
        <v>0</v>
      </c>
      <c r="Q128" s="10"/>
      <c r="R128" s="10"/>
      <c r="S128" s="9"/>
      <c r="T128" s="9"/>
      <c r="U128" s="9"/>
      <c r="V128" s="9"/>
      <c r="W128" s="9"/>
      <c r="X128" s="9"/>
      <c r="Y128" s="9"/>
      <c r="Z128" s="9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</row>
    <row r="129" spans="1:107" ht="15" hidden="1" x14ac:dyDescent="0.25">
      <c r="A129" s="11"/>
      <c r="B129" s="8"/>
      <c r="C129" s="7"/>
      <c r="D129" s="6"/>
      <c r="E129" s="6"/>
      <c r="F129" s="6"/>
      <c r="G129" s="6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9"/>
      <c r="T129" s="9"/>
      <c r="U129" s="9"/>
      <c r="V129" s="9"/>
      <c r="W129" s="9"/>
      <c r="X129" s="9"/>
      <c r="Y129" s="9"/>
      <c r="Z129" s="9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</row>
    <row r="130" spans="1:107" ht="15" hidden="1" x14ac:dyDescent="0.25">
      <c r="A130" s="11"/>
      <c r="B130" s="8"/>
      <c r="C130" s="7"/>
      <c r="D130" s="6"/>
      <c r="E130" s="6"/>
      <c r="F130" s="6"/>
      <c r="G130" s="6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9"/>
      <c r="T130" s="9"/>
      <c r="U130" s="9"/>
      <c r="V130" s="9"/>
      <c r="W130" s="9"/>
      <c r="X130" s="9"/>
      <c r="Y130" s="9"/>
      <c r="Z130" s="9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</row>
    <row r="131" spans="1:107" ht="15" hidden="1" x14ac:dyDescent="0.25">
      <c r="A131" s="11"/>
      <c r="B131" s="8" t="s">
        <v>0</v>
      </c>
      <c r="C131" s="15">
        <v>1</v>
      </c>
      <c r="D131" s="6"/>
      <c r="E131" s="6"/>
      <c r="F131" s="6"/>
      <c r="G131" s="6"/>
      <c r="H131" s="13">
        <f>IF(OR($A10&lt;$H$43,$H$43=0),0,1)</f>
        <v>0</v>
      </c>
      <c r="I131" s="13">
        <f>IF(OR($A10&lt;$I$43,$I$43=0),0,1)</f>
        <v>0</v>
      </c>
      <c r="J131" s="13">
        <f>IF(OR($A10&lt;$J$43,$J$43=0),0,1)</f>
        <v>0</v>
      </c>
      <c r="K131" s="13">
        <f>IF(OR($A10&lt;$K$43,$K$43=0),0,1)</f>
        <v>0</v>
      </c>
      <c r="L131" s="10"/>
      <c r="M131" s="14">
        <v>1</v>
      </c>
      <c r="N131" s="13">
        <f>IF(($H$43+$H$58)&gt;$M131,1,0)</f>
        <v>1</v>
      </c>
      <c r="O131" s="13">
        <f>IF(($I$43+$I$58)&gt;$M131,1,0)</f>
        <v>1</v>
      </c>
      <c r="P131" s="13">
        <f>IF(($J$43+$J$58)&gt;$M131,1,0)</f>
        <v>1</v>
      </c>
      <c r="Q131" s="13">
        <f>IF(($K$43+$K$58)&gt;$M131,1,0)</f>
        <v>0</v>
      </c>
      <c r="R131" s="10"/>
      <c r="S131" s="9"/>
      <c r="T131" s="9"/>
      <c r="U131" s="9"/>
      <c r="V131" s="9"/>
      <c r="W131" s="9"/>
      <c r="X131" s="9"/>
      <c r="Y131" s="9"/>
      <c r="Z131" s="9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</row>
    <row r="132" spans="1:107" ht="15" hidden="1" x14ac:dyDescent="0.25">
      <c r="A132" s="11"/>
      <c r="B132" s="8"/>
      <c r="C132" s="15">
        <f>C131+1</f>
        <v>2</v>
      </c>
      <c r="D132" s="6"/>
      <c r="E132" s="6"/>
      <c r="F132" s="6"/>
      <c r="G132" s="6"/>
      <c r="H132" s="13">
        <f>IF(OR($A11&lt;$H$43,$H$43=0),0,1)</f>
        <v>0</v>
      </c>
      <c r="I132" s="13">
        <f>IF(OR($A11&lt;$I$43,$I$43=0),0,1)</f>
        <v>0</v>
      </c>
      <c r="J132" s="13">
        <f>IF(OR($A11&lt;$J$43,$J$43=0),0,1)</f>
        <v>1</v>
      </c>
      <c r="K132" s="13">
        <f>IF(OR($A11&lt;$K$43,$K$43=0),0,1)</f>
        <v>0</v>
      </c>
      <c r="L132" s="10"/>
      <c r="M132" s="14">
        <f>M131+1</f>
        <v>2</v>
      </c>
      <c r="N132" s="13">
        <f>IF(($H$43+$H$58)&gt;$M132,1,0)</f>
        <v>1</v>
      </c>
      <c r="O132" s="13">
        <f>IF(($I$43+$I$58)&gt;$M132,1,0)</f>
        <v>1</v>
      </c>
      <c r="P132" s="13">
        <f>IF(($J$43+$J$58)&gt;$M132,1,0)</f>
        <v>1</v>
      </c>
      <c r="Q132" s="13">
        <f>IF(($K$43+$K$58)&gt;$M132,1,0)</f>
        <v>0</v>
      </c>
      <c r="R132" s="10"/>
      <c r="S132" s="9" t="s">
        <v>0</v>
      </c>
      <c r="T132" s="9"/>
      <c r="U132" s="9"/>
      <c r="V132" s="9"/>
      <c r="W132" s="9"/>
      <c r="X132" s="9"/>
      <c r="Y132" s="9"/>
      <c r="Z132" s="9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</row>
    <row r="133" spans="1:107" ht="15" hidden="1" x14ac:dyDescent="0.25">
      <c r="A133" s="11"/>
      <c r="B133" s="8"/>
      <c r="C133" s="15">
        <f>C132+1</f>
        <v>3</v>
      </c>
      <c r="D133" s="6"/>
      <c r="E133" s="6"/>
      <c r="F133" s="6"/>
      <c r="G133" s="6"/>
      <c r="H133" s="13">
        <f>IF(OR($A12&lt;$H$43,$H$43=0),0,1)</f>
        <v>0</v>
      </c>
      <c r="I133" s="13">
        <f>IF(OR($A12&lt;$I$43,$I$43=0),0,1)</f>
        <v>0</v>
      </c>
      <c r="J133" s="13">
        <f>IF(OR($A12&lt;$J$43,$J$43=0),0,1)</f>
        <v>1</v>
      </c>
      <c r="K133" s="13">
        <f>IF(OR($A12&lt;$K$43,$K$43=0),0,1)</f>
        <v>0</v>
      </c>
      <c r="L133" s="10"/>
      <c r="M133" s="14">
        <f>M132+1</f>
        <v>3</v>
      </c>
      <c r="N133" s="13">
        <f>IF(($H$43+$H$58)&gt;$M133,1,0)</f>
        <v>1</v>
      </c>
      <c r="O133" s="13">
        <f>IF(($I$43+$I$58)&gt;$M133,1,0)</f>
        <v>1</v>
      </c>
      <c r="P133" s="13">
        <f>IF(($J$43+$J$58)&gt;$M133,1,0)</f>
        <v>1</v>
      </c>
      <c r="Q133" s="13">
        <f>IF(($K$43+$K$58)&gt;$M133,1,0)</f>
        <v>0</v>
      </c>
      <c r="R133" s="10"/>
      <c r="S133" s="9"/>
      <c r="T133" s="9"/>
      <c r="U133" s="9"/>
      <c r="V133" s="9"/>
      <c r="W133" s="9"/>
      <c r="X133" s="9"/>
      <c r="Y133" s="9"/>
      <c r="Z133" s="9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</row>
    <row r="134" spans="1:107" ht="15" hidden="1" x14ac:dyDescent="0.25">
      <c r="A134" s="11"/>
      <c r="B134" s="8"/>
      <c r="C134" s="15">
        <f>C133+1</f>
        <v>4</v>
      </c>
      <c r="D134" s="6"/>
      <c r="E134" s="6"/>
      <c r="F134" s="6"/>
      <c r="G134" s="6"/>
      <c r="H134" s="13">
        <f>IF(OR($A13&lt;$H$43,$H$43=0),0,1)</f>
        <v>0</v>
      </c>
      <c r="I134" s="13">
        <f>IF(OR($A13&lt;$I$43,$I$43=0),0,1)</f>
        <v>0</v>
      </c>
      <c r="J134" s="13">
        <f>IF(OR($A13&lt;$J$43,$J$43=0),0,1)</f>
        <v>1</v>
      </c>
      <c r="K134" s="13">
        <f>IF(OR($A13&lt;$K$43,$K$43=0),0,1)</f>
        <v>0</v>
      </c>
      <c r="L134" s="10"/>
      <c r="M134" s="14">
        <f>M133+1</f>
        <v>4</v>
      </c>
      <c r="N134" s="13">
        <f>IF(($H$43+$H$58)&gt;$M134,1,0)</f>
        <v>1</v>
      </c>
      <c r="O134" s="13">
        <f>IF(($I$43+$I$58)&gt;$M134,1,0)</f>
        <v>1</v>
      </c>
      <c r="P134" s="13">
        <f>IF(($J$43+$J$58)&gt;$M134,1,0)</f>
        <v>1</v>
      </c>
      <c r="Q134" s="13">
        <f>IF(($K$43+$K$58)&gt;$M134,1,0)</f>
        <v>0</v>
      </c>
      <c r="R134" s="10"/>
      <c r="S134" s="9"/>
      <c r="T134" s="9"/>
      <c r="U134" s="9"/>
      <c r="V134" s="9"/>
      <c r="W134" s="9"/>
      <c r="X134" s="9"/>
      <c r="Y134" s="9"/>
      <c r="Z134" s="9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</row>
    <row r="135" spans="1:107" ht="15" hidden="1" x14ac:dyDescent="0.25">
      <c r="A135" s="11"/>
      <c r="B135" s="8"/>
      <c r="C135" s="15">
        <f>C134+1</f>
        <v>5</v>
      </c>
      <c r="D135" s="6"/>
      <c r="E135" s="6"/>
      <c r="F135" s="6"/>
      <c r="G135" s="6"/>
      <c r="H135" s="13">
        <f>IF(OR($A14&lt;$H$43,$H$43=0),0,1)</f>
        <v>0</v>
      </c>
      <c r="I135" s="13">
        <f>IF(OR($A14&lt;$I$43,$I$43=0),0,1)</f>
        <v>0</v>
      </c>
      <c r="J135" s="13">
        <f>IF(OR($A14&lt;$J$43,$J$43=0),0,1)</f>
        <v>1</v>
      </c>
      <c r="K135" s="13">
        <f>IF(OR($A14&lt;$K$43,$K$43=0),0,1)</f>
        <v>0</v>
      </c>
      <c r="L135" s="10"/>
      <c r="M135" s="14">
        <f>M134+1</f>
        <v>5</v>
      </c>
      <c r="N135" s="13">
        <f>IF(($H$43+$H$58)&gt;$M135,1,0)</f>
        <v>0</v>
      </c>
      <c r="O135" s="13">
        <f>IF(($I$43+$I$58)&gt;$M135,1,0)</f>
        <v>1</v>
      </c>
      <c r="P135" s="13">
        <f>IF(($J$43+$J$58)&gt;$M135,1,0)</f>
        <v>1</v>
      </c>
      <c r="Q135" s="13">
        <f>IF(($K$43+$K$58)&gt;$M135,1,0)</f>
        <v>0</v>
      </c>
      <c r="R135" s="10"/>
      <c r="S135" s="9"/>
      <c r="T135" s="9"/>
      <c r="U135" s="9"/>
      <c r="V135" s="9"/>
      <c r="W135" s="9"/>
      <c r="X135" s="9"/>
      <c r="Y135" s="9"/>
      <c r="Z135" s="9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</row>
    <row r="136" spans="1:107" ht="15" hidden="1" x14ac:dyDescent="0.25">
      <c r="A136" s="11"/>
      <c r="B136" s="8"/>
      <c r="C136" s="15">
        <f>C135+1</f>
        <v>6</v>
      </c>
      <c r="D136" s="6"/>
      <c r="E136" s="6"/>
      <c r="F136" s="6"/>
      <c r="G136" s="6"/>
      <c r="H136" s="13">
        <f>IF(OR($A15&lt;$H$43,$H$43=0),0,1)</f>
        <v>0</v>
      </c>
      <c r="I136" s="13">
        <f>IF(OR($A15&lt;$I$43,$I$43=0),0,1)</f>
        <v>0</v>
      </c>
      <c r="J136" s="13">
        <f>IF(OR($A15&lt;$J$43,$J$43=0),0,1)</f>
        <v>1</v>
      </c>
      <c r="K136" s="13">
        <f>IF(OR($A15&lt;$K$43,$K$43=0),0,1)</f>
        <v>0</v>
      </c>
      <c r="L136" s="10"/>
      <c r="M136" s="14">
        <f>M135+1</f>
        <v>6</v>
      </c>
      <c r="N136" s="13">
        <f>IF(($H$43+$H$58)&gt;$M136,1,0)</f>
        <v>0</v>
      </c>
      <c r="O136" s="13">
        <f>IF(($I$43+$I$58)&gt;$M136,1,0)</f>
        <v>1</v>
      </c>
      <c r="P136" s="13">
        <f>IF(($J$43+$J$58)&gt;$M136,1,0)</f>
        <v>1</v>
      </c>
      <c r="Q136" s="13">
        <f>IF(($K$43+$K$58)&gt;$M136,1,0)</f>
        <v>0</v>
      </c>
      <c r="R136" s="10"/>
      <c r="S136" s="9"/>
      <c r="T136" s="9"/>
      <c r="U136" s="9"/>
      <c r="V136" s="9"/>
      <c r="W136" s="9"/>
      <c r="X136" s="9"/>
      <c r="Y136" s="9"/>
      <c r="Z136" s="9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</row>
    <row r="137" spans="1:107" ht="15" hidden="1" x14ac:dyDescent="0.25">
      <c r="A137" s="11"/>
      <c r="B137" s="8"/>
      <c r="C137" s="15">
        <f>C136+1</f>
        <v>7</v>
      </c>
      <c r="D137" s="6"/>
      <c r="E137" s="6"/>
      <c r="F137" s="6"/>
      <c r="G137" s="6"/>
      <c r="H137" s="13">
        <f>IF(OR($A16&lt;$H$43,$H$43=0),0,1)</f>
        <v>0</v>
      </c>
      <c r="I137" s="13">
        <f>IF(OR($A16&lt;$I$43,$I$43=0),0,1)</f>
        <v>0</v>
      </c>
      <c r="J137" s="13">
        <f>IF(OR($A16&lt;$J$43,$J$43=0),0,1)</f>
        <v>1</v>
      </c>
      <c r="K137" s="13">
        <f>IF(OR($A16&lt;$K$43,$K$43=0),0,1)</f>
        <v>0</v>
      </c>
      <c r="L137" s="10"/>
      <c r="M137" s="14">
        <f>M136+1</f>
        <v>7</v>
      </c>
      <c r="N137" s="13">
        <f>IF(($H$43+$H$58)&gt;$M137,1,0)</f>
        <v>0</v>
      </c>
      <c r="O137" s="13">
        <f>IF(($I$43+$I$58)&gt;$M137,1,0)</f>
        <v>1</v>
      </c>
      <c r="P137" s="13">
        <f>IF(($J$43+$J$58)&gt;$M137,1,0)</f>
        <v>1</v>
      </c>
      <c r="Q137" s="13">
        <f>IF(($K$43+$K$58)&gt;$M137,1,0)</f>
        <v>0</v>
      </c>
      <c r="R137" s="10"/>
      <c r="S137" s="9"/>
      <c r="T137" s="9"/>
      <c r="U137" s="9"/>
      <c r="V137" s="9"/>
      <c r="W137" s="9"/>
      <c r="X137" s="9"/>
      <c r="Y137" s="9"/>
      <c r="Z137" s="9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</row>
    <row r="138" spans="1:107" ht="15" hidden="1" x14ac:dyDescent="0.25">
      <c r="A138" s="11"/>
      <c r="B138" s="8"/>
      <c r="C138" s="15">
        <f>C137+1</f>
        <v>8</v>
      </c>
      <c r="D138" s="6"/>
      <c r="E138" s="6"/>
      <c r="F138" s="6"/>
      <c r="G138" s="6"/>
      <c r="H138" s="13">
        <f>IF(OR($A17&lt;$H$43,$H$43=0),0,1)</f>
        <v>0</v>
      </c>
      <c r="I138" s="13">
        <f>IF(OR($A17&lt;$I$43,$I$43=0),0,1)</f>
        <v>0</v>
      </c>
      <c r="J138" s="13">
        <f>IF(OR($A17&lt;$J$43,$J$43=0),0,1)</f>
        <v>1</v>
      </c>
      <c r="K138" s="13">
        <f>IF(OR($A17&lt;$K$43,$K$43=0),0,1)</f>
        <v>0</v>
      </c>
      <c r="L138" s="10"/>
      <c r="M138" s="14">
        <f>M137+1</f>
        <v>8</v>
      </c>
      <c r="N138" s="13">
        <f>IF(($H$43+$H$58)&gt;$M138,1,0)</f>
        <v>0</v>
      </c>
      <c r="O138" s="13">
        <f>IF(($I$43+$I$58)&gt;$M138,1,0)</f>
        <v>1</v>
      </c>
      <c r="P138" s="13">
        <f>IF(($J$43+$J$58)&gt;$M138,1,0)</f>
        <v>1</v>
      </c>
      <c r="Q138" s="13">
        <f>IF(($K$43+$K$58)&gt;$M138,1,0)</f>
        <v>0</v>
      </c>
      <c r="R138" s="10"/>
      <c r="S138" s="9"/>
      <c r="T138" s="9"/>
      <c r="U138" s="9"/>
      <c r="V138" s="9"/>
      <c r="W138" s="9"/>
      <c r="X138" s="9"/>
      <c r="Y138" s="9"/>
      <c r="Z138" s="9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</row>
    <row r="139" spans="1:107" ht="15" hidden="1" x14ac:dyDescent="0.25">
      <c r="A139" s="11"/>
      <c r="B139" s="8"/>
      <c r="C139" s="15">
        <f>C138+1</f>
        <v>9</v>
      </c>
      <c r="D139" s="6"/>
      <c r="E139" s="6"/>
      <c r="F139" s="6"/>
      <c r="G139" s="6"/>
      <c r="H139" s="13">
        <f>IF(OR($A18&lt;$H$43,$H$43=0),0,1)</f>
        <v>0</v>
      </c>
      <c r="I139" s="13">
        <f>IF(OR($A18&lt;$I$43,$I$43=0),0,1)</f>
        <v>0</v>
      </c>
      <c r="J139" s="13">
        <f>IF(OR($A18&lt;$J$43,$J$43=0),0,1)</f>
        <v>1</v>
      </c>
      <c r="K139" s="13">
        <f>IF(OR($A18&lt;$K$43,$K$43=0),0,1)</f>
        <v>0</v>
      </c>
      <c r="L139" s="10"/>
      <c r="M139" s="14">
        <f>M138+1</f>
        <v>9</v>
      </c>
      <c r="N139" s="13">
        <f>IF(($H$43+$H$58)&gt;$M139,1,0)</f>
        <v>0</v>
      </c>
      <c r="O139" s="13">
        <f>IF(($I$43+$I$58)&gt;$M139,1,0)</f>
        <v>1</v>
      </c>
      <c r="P139" s="13">
        <f>IF(($J$43+$J$58)&gt;$M139,1,0)</f>
        <v>1</v>
      </c>
      <c r="Q139" s="13">
        <f>IF(($K$43+$K$58)&gt;$M139,1,0)</f>
        <v>0</v>
      </c>
      <c r="R139" s="10"/>
      <c r="S139" s="9"/>
      <c r="T139" s="9"/>
      <c r="U139" s="9"/>
      <c r="V139" s="9"/>
      <c r="W139" s="9"/>
      <c r="X139" s="9"/>
      <c r="Y139" s="9"/>
      <c r="Z139" s="9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</row>
    <row r="140" spans="1:107" ht="15" hidden="1" x14ac:dyDescent="0.25">
      <c r="A140" s="11"/>
      <c r="B140" s="8"/>
      <c r="C140" s="15">
        <f>C139+1</f>
        <v>10</v>
      </c>
      <c r="D140" s="6"/>
      <c r="E140" s="6"/>
      <c r="F140" s="6"/>
      <c r="G140" s="6"/>
      <c r="H140" s="13">
        <f>IF(OR($A19&lt;$H$43,$H$43=0),0,1)</f>
        <v>0</v>
      </c>
      <c r="I140" s="13">
        <f>IF(OR($A19&lt;$I$43,$I$43=0),0,1)</f>
        <v>0</v>
      </c>
      <c r="J140" s="13">
        <f>IF(OR($A19&lt;$J$43,$J$43=0),0,1)</f>
        <v>1</v>
      </c>
      <c r="K140" s="13">
        <f>IF(OR($A19&lt;$K$43,$K$43=0),0,1)</f>
        <v>0</v>
      </c>
      <c r="L140" s="10"/>
      <c r="M140" s="14">
        <f>M139+1</f>
        <v>10</v>
      </c>
      <c r="N140" s="13">
        <f>IF(($H$43+$H$58)&gt;$M140,1,0)</f>
        <v>0</v>
      </c>
      <c r="O140" s="13">
        <f>IF(($I$43+$I$58)&gt;$M140,1,0)</f>
        <v>1</v>
      </c>
      <c r="P140" s="13">
        <f>IF(($J$43+$J$58)&gt;$M140,1,0)</f>
        <v>1</v>
      </c>
      <c r="Q140" s="13">
        <f>IF(($K$43+$K$58)&gt;$M140,1,0)</f>
        <v>0</v>
      </c>
      <c r="R140" s="10"/>
      <c r="S140" s="9"/>
      <c r="T140" s="9"/>
      <c r="U140" s="9"/>
      <c r="V140" s="9"/>
      <c r="W140" s="9"/>
      <c r="X140" s="9"/>
      <c r="Y140" s="9"/>
      <c r="Z140" s="9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</row>
    <row r="141" spans="1:107" ht="15" hidden="1" x14ac:dyDescent="0.25">
      <c r="A141" s="11"/>
      <c r="B141" s="8"/>
      <c r="C141" s="15">
        <f>C140+1</f>
        <v>11</v>
      </c>
      <c r="D141" s="6"/>
      <c r="E141" s="6"/>
      <c r="F141" s="6"/>
      <c r="G141" s="6"/>
      <c r="H141" s="13">
        <f>IF(OR($A20&lt;$H$43,$H$43=0),0,1)</f>
        <v>0</v>
      </c>
      <c r="I141" s="13">
        <f>IF(OR($A20&lt;$I$43,$I$43=0),0,1)</f>
        <v>0</v>
      </c>
      <c r="J141" s="13">
        <f>IF(OR($A20&lt;$J$43,$J$43=0),0,1)</f>
        <v>1</v>
      </c>
      <c r="K141" s="13">
        <f>IF(OR($A20&lt;$K$43,$K$43=0),0,1)</f>
        <v>0</v>
      </c>
      <c r="L141" s="11"/>
      <c r="M141" s="14">
        <f>M140+1</f>
        <v>11</v>
      </c>
      <c r="N141" s="13">
        <f>IF(($H$43+$H$58)&gt;$M141,1,0)</f>
        <v>0</v>
      </c>
      <c r="O141" s="13">
        <f>IF(($I$43+$I$58)&gt;$M141,1,0)</f>
        <v>1</v>
      </c>
      <c r="P141" s="13">
        <f>IF(($J$43+$J$58)&gt;$M141,1,0)</f>
        <v>1</v>
      </c>
      <c r="Q141" s="13">
        <f>IF(($K$43+$K$58)&gt;$M141,1,0)</f>
        <v>0</v>
      </c>
      <c r="R141" s="10"/>
      <c r="S141" s="9"/>
      <c r="T141" s="9"/>
      <c r="U141" s="9"/>
      <c r="V141" s="9"/>
      <c r="W141" s="9"/>
      <c r="X141" s="9"/>
      <c r="Y141" s="9"/>
      <c r="Z141" s="9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</row>
    <row r="142" spans="1:107" ht="15" hidden="1" x14ac:dyDescent="0.25">
      <c r="A142" s="11"/>
      <c r="B142" s="8"/>
      <c r="C142" s="15">
        <f>C141+1</f>
        <v>12</v>
      </c>
      <c r="D142" s="6"/>
      <c r="E142" s="6"/>
      <c r="F142" s="6"/>
      <c r="G142" s="6"/>
      <c r="H142" s="13">
        <f>IF(OR($A21&lt;$H$43,$H$43=0),0,1)</f>
        <v>0</v>
      </c>
      <c r="I142" s="13">
        <f>IF(OR($A21&lt;$I$43,$I$43=0),0,1)</f>
        <v>0</v>
      </c>
      <c r="J142" s="13">
        <f>IF(OR($A21&lt;$J$43,$J$43=0),0,1)</f>
        <v>1</v>
      </c>
      <c r="K142" s="13">
        <f>IF(OR($A21&lt;$K$43,$K$43=0),0,1)</f>
        <v>0</v>
      </c>
      <c r="L142" s="11"/>
      <c r="M142" s="14">
        <f>M141+1</f>
        <v>12</v>
      </c>
      <c r="N142" s="13">
        <f>IF(($H$43+$H$58)&gt;$M142,1,0)</f>
        <v>0</v>
      </c>
      <c r="O142" s="13">
        <f>IF(($I$43+$I$58)&gt;$M142,1,0)</f>
        <v>1</v>
      </c>
      <c r="P142" s="13">
        <f>IF(($J$43+$J$58)&gt;$M142,1,0)</f>
        <v>0</v>
      </c>
      <c r="Q142" s="13">
        <f>IF(($K$43+$K$58)&gt;$M142,1,0)</f>
        <v>0</v>
      </c>
      <c r="R142" s="10"/>
      <c r="S142" s="9"/>
      <c r="T142" s="9"/>
      <c r="U142" s="9"/>
      <c r="V142" s="9"/>
      <c r="W142" s="9"/>
      <c r="X142" s="9"/>
      <c r="Y142" s="9"/>
      <c r="Z142" s="9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</row>
    <row r="143" spans="1:107" ht="15" hidden="1" x14ac:dyDescent="0.25">
      <c r="A143" s="11"/>
      <c r="B143" s="8"/>
      <c r="C143" s="15">
        <f>C142+1</f>
        <v>13</v>
      </c>
      <c r="D143" s="6"/>
      <c r="E143" s="6"/>
      <c r="F143" s="6"/>
      <c r="G143" s="6"/>
      <c r="H143" s="13">
        <f>IF(OR($A22&lt;$H$43,$H$43=0),0,1)</f>
        <v>0</v>
      </c>
      <c r="I143" s="13">
        <f>IF(OR($A22&lt;$I$43,$I$43=0),0,1)</f>
        <v>0</v>
      </c>
      <c r="J143" s="13">
        <f>IF(OR($A22&lt;$J$43,$J$43=0),0,1)</f>
        <v>1</v>
      </c>
      <c r="K143" s="13">
        <f>IF(OR($A22&lt;$K$43,$K$43=0),0,1)</f>
        <v>0</v>
      </c>
      <c r="L143" s="11"/>
      <c r="M143" s="14">
        <f>M142+1</f>
        <v>13</v>
      </c>
      <c r="N143" s="13">
        <f>IF(($H$43+$H$58)&gt;$M143,1,0)</f>
        <v>0</v>
      </c>
      <c r="O143" s="13">
        <f>IF(($I$43+$I$58)&gt;$M143,1,0)</f>
        <v>1</v>
      </c>
      <c r="P143" s="13">
        <f>IF(($J$43+$J$58)&gt;$M143,1,0)</f>
        <v>0</v>
      </c>
      <c r="Q143" s="13">
        <f>IF(($K$43+$K$58)&gt;$M143,1,0)</f>
        <v>0</v>
      </c>
      <c r="R143" s="10"/>
      <c r="S143" s="9"/>
      <c r="T143" s="9"/>
      <c r="U143" s="9"/>
      <c r="V143" s="9"/>
      <c r="W143" s="9"/>
      <c r="X143" s="9"/>
      <c r="Y143" s="9"/>
      <c r="Z143" s="9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</row>
    <row r="144" spans="1:107" ht="15" hidden="1" x14ac:dyDescent="0.25">
      <c r="A144" s="11"/>
      <c r="B144" s="8"/>
      <c r="C144" s="15">
        <f>C143+1</f>
        <v>14</v>
      </c>
      <c r="D144" s="6"/>
      <c r="E144" s="6"/>
      <c r="F144" s="6"/>
      <c r="G144" s="6"/>
      <c r="H144" s="13">
        <f>IF(OR($A23&lt;$H$43,$H$43=0),0,1)</f>
        <v>0</v>
      </c>
      <c r="I144" s="13">
        <f>IF(OR($A23&lt;$I$43,$I$43=0),0,1)</f>
        <v>0</v>
      </c>
      <c r="J144" s="13">
        <f>IF(OR($A23&lt;$J$43,$J$43=0),0,1)</f>
        <v>1</v>
      </c>
      <c r="K144" s="13">
        <f>IF(OR($A23&lt;$K$43,$K$43=0),0,1)</f>
        <v>0</v>
      </c>
      <c r="L144" s="11"/>
      <c r="M144" s="14">
        <f>M143+1</f>
        <v>14</v>
      </c>
      <c r="N144" s="13">
        <f>IF(($H$43+$H$58)&gt;$M144,1,0)</f>
        <v>0</v>
      </c>
      <c r="O144" s="13">
        <f>IF(($I$43+$I$58)&gt;$M144,1,0)</f>
        <v>1</v>
      </c>
      <c r="P144" s="13">
        <f>IF(($J$43+$J$58)&gt;$M144,1,0)</f>
        <v>0</v>
      </c>
      <c r="Q144" s="13">
        <f>IF(($K$43+$K$58)&gt;$M144,1,0)</f>
        <v>0</v>
      </c>
      <c r="R144" s="10"/>
      <c r="S144" s="9"/>
      <c r="T144" s="9"/>
      <c r="U144" s="9"/>
      <c r="V144" s="9"/>
      <c r="W144" s="9"/>
      <c r="X144" s="9"/>
      <c r="Y144" s="9"/>
      <c r="Z144" s="9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</row>
    <row r="145" spans="1:107" ht="15" hidden="1" x14ac:dyDescent="0.25">
      <c r="A145" s="11"/>
      <c r="B145" s="8"/>
      <c r="C145" s="15">
        <f>C144+1</f>
        <v>15</v>
      </c>
      <c r="D145" s="6"/>
      <c r="E145" s="6"/>
      <c r="F145" s="6"/>
      <c r="G145" s="6"/>
      <c r="H145" s="13">
        <f>IF(OR($A24&lt;$H$43,$H$43=0),0,1)</f>
        <v>0</v>
      </c>
      <c r="I145" s="13">
        <f>IF(OR($A24&lt;$I$43,$I$43=0),0,1)</f>
        <v>0</v>
      </c>
      <c r="J145" s="13">
        <f>IF(OR($A24&lt;$J$43,$J$43=0),0,1)</f>
        <v>1</v>
      </c>
      <c r="K145" s="13">
        <f>IF(OR($A24&lt;$K$43,$K$43=0),0,1)</f>
        <v>0</v>
      </c>
      <c r="L145" s="11"/>
      <c r="M145" s="14">
        <f>M144+1</f>
        <v>15</v>
      </c>
      <c r="N145" s="13">
        <f>IF(($H$43+$H$58)&gt;$M145,1,0)</f>
        <v>0</v>
      </c>
      <c r="O145" s="13">
        <f>IF(($I$43+$I$58)&gt;$M145,1,0)</f>
        <v>1</v>
      </c>
      <c r="P145" s="13">
        <f>IF(($J$43+$J$58)&gt;$M145,1,0)</f>
        <v>0</v>
      </c>
      <c r="Q145" s="13">
        <f>IF(($K$43+$K$58)&gt;$M145,1,0)</f>
        <v>0</v>
      </c>
      <c r="R145" s="10"/>
      <c r="S145" s="9"/>
      <c r="T145" s="9"/>
      <c r="U145" s="9"/>
      <c r="V145" s="9"/>
      <c r="W145" s="9"/>
      <c r="X145" s="9"/>
      <c r="Y145" s="9"/>
      <c r="Z145" s="9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</row>
    <row r="146" spans="1:107" ht="15" hidden="1" x14ac:dyDescent="0.25">
      <c r="A146" s="11"/>
      <c r="B146" s="8"/>
      <c r="C146" s="15">
        <f>C145+1</f>
        <v>16</v>
      </c>
      <c r="D146" s="6"/>
      <c r="E146" s="6"/>
      <c r="F146" s="6"/>
      <c r="G146" s="6"/>
      <c r="H146" s="13">
        <f>IF(OR($A25&lt;$H$43,$H$43=0),0,1)</f>
        <v>0</v>
      </c>
      <c r="I146" s="13">
        <f>IF(OR($A25&lt;$I$43,$I$43=0),0,1)</f>
        <v>0</v>
      </c>
      <c r="J146" s="13">
        <f>IF(OR($A25&lt;$J$43,$J$43=0),0,1)</f>
        <v>1</v>
      </c>
      <c r="K146" s="13">
        <f>IF(OR($A25&lt;$K$43,$K$43=0),0,1)</f>
        <v>0</v>
      </c>
      <c r="L146" s="11"/>
      <c r="M146" s="14">
        <f>M145+1</f>
        <v>16</v>
      </c>
      <c r="N146" s="13">
        <f>IF(($H$43+$H$58)&gt;$M146,1,0)</f>
        <v>0</v>
      </c>
      <c r="O146" s="13">
        <f>IF(($I$43+$I$58)&gt;$M146,1,0)</f>
        <v>1</v>
      </c>
      <c r="P146" s="13">
        <f>IF(($J$43+$J$58)&gt;$M146,1,0)</f>
        <v>0</v>
      </c>
      <c r="Q146" s="13">
        <f>IF(($K$43+$K$58)&gt;$M146,1,0)</f>
        <v>0</v>
      </c>
      <c r="R146" s="10"/>
      <c r="S146" s="9"/>
      <c r="T146" s="9"/>
      <c r="U146" s="9"/>
      <c r="V146" s="9"/>
      <c r="W146" s="9"/>
      <c r="X146" s="9"/>
      <c r="Y146" s="9"/>
      <c r="Z146" s="9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</row>
    <row r="147" spans="1:107" ht="15" hidden="1" x14ac:dyDescent="0.25">
      <c r="A147" s="11"/>
      <c r="B147" s="8"/>
      <c r="C147" s="15">
        <f>C146+1</f>
        <v>17</v>
      </c>
      <c r="D147" s="6"/>
      <c r="E147" s="6"/>
      <c r="F147" s="6"/>
      <c r="G147" s="6"/>
      <c r="H147" s="13">
        <f>IF(OR($A26&lt;$H$43,$H$43=0),0,1)</f>
        <v>0</v>
      </c>
      <c r="I147" s="13">
        <f>IF(OR($A26&lt;$I$43,$I$43=0),0,1)</f>
        <v>0</v>
      </c>
      <c r="J147" s="13">
        <f>IF(OR($A26&lt;$J$43,$J$43=0),0,1)</f>
        <v>1</v>
      </c>
      <c r="K147" s="13">
        <f>IF(OR($A26&lt;$K$43,$K$43=0),0,1)</f>
        <v>0</v>
      </c>
      <c r="L147" s="11"/>
      <c r="M147" s="14">
        <f>M146+1</f>
        <v>17</v>
      </c>
      <c r="N147" s="13">
        <f>IF(($H$43+$H$58)&gt;$M147,1,0)</f>
        <v>0</v>
      </c>
      <c r="O147" s="13">
        <f>IF(($I$43+$I$58)&gt;$M147,1,0)</f>
        <v>1</v>
      </c>
      <c r="P147" s="13">
        <f>IF(($J$43+$J$58)&gt;$M147,1,0)</f>
        <v>0</v>
      </c>
      <c r="Q147" s="13">
        <f>IF(($K$43+$K$58)&gt;$M147,1,0)</f>
        <v>0</v>
      </c>
      <c r="R147" s="10"/>
      <c r="S147" s="9"/>
      <c r="T147" s="9"/>
      <c r="U147" s="9"/>
      <c r="V147" s="9"/>
      <c r="W147" s="9"/>
      <c r="X147" s="9"/>
      <c r="Y147" s="9"/>
      <c r="Z147" s="9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</row>
    <row r="148" spans="1:107" ht="15" hidden="1" x14ac:dyDescent="0.25">
      <c r="A148" s="11"/>
      <c r="B148" s="8"/>
      <c r="C148" s="15">
        <f>C147+1</f>
        <v>18</v>
      </c>
      <c r="D148" s="6"/>
      <c r="E148" s="6"/>
      <c r="F148" s="6"/>
      <c r="G148" s="6"/>
      <c r="H148" s="13">
        <f>IF(OR($A27&lt;$H$43,$H$43=0),0,1)</f>
        <v>0</v>
      </c>
      <c r="I148" s="13">
        <f>IF(OR($A27&lt;$I$43,$I$43=0),0,1)</f>
        <v>0</v>
      </c>
      <c r="J148" s="13">
        <f>IF(OR($A27&lt;$J$43,$J$43=0),0,1)</f>
        <v>1</v>
      </c>
      <c r="K148" s="13">
        <f>IF(OR($A27&lt;$K$43,$K$43=0),0,1)</f>
        <v>0</v>
      </c>
      <c r="L148" s="11"/>
      <c r="M148" s="14">
        <f>M147+1</f>
        <v>18</v>
      </c>
      <c r="N148" s="13">
        <f>IF(($H$43+$H$58)&gt;$M148,1,0)</f>
        <v>0</v>
      </c>
      <c r="O148" s="13">
        <f>IF(($I$43+$I$58)&gt;$M148,1,0)</f>
        <v>1</v>
      </c>
      <c r="P148" s="13">
        <f>IF(($J$43+$J$58)&gt;$M148,1,0)</f>
        <v>0</v>
      </c>
      <c r="Q148" s="13">
        <f>IF(($K$43+$K$58)&gt;$M148,1,0)</f>
        <v>0</v>
      </c>
      <c r="R148" s="10"/>
      <c r="S148" s="9"/>
      <c r="T148" s="9"/>
      <c r="U148" s="9"/>
      <c r="V148" s="9"/>
      <c r="W148" s="9"/>
      <c r="X148" s="9"/>
      <c r="Y148" s="9"/>
      <c r="Z148" s="9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107" ht="15" hidden="1" x14ac:dyDescent="0.25">
      <c r="A149" s="11"/>
      <c r="B149" s="8"/>
      <c r="C149" s="15">
        <f>C148+1</f>
        <v>19</v>
      </c>
      <c r="D149" s="6"/>
      <c r="E149" s="6"/>
      <c r="F149" s="6"/>
      <c r="G149" s="6"/>
      <c r="H149" s="13">
        <f>IF(OR($A28&lt;$H$43,$H$43=0),0,1)</f>
        <v>0</v>
      </c>
      <c r="I149" s="13">
        <f>IF(OR($A28&lt;$I$43,$I$43=0),0,1)</f>
        <v>0</v>
      </c>
      <c r="J149" s="13">
        <f>IF(OR($A28&lt;$J$43,$J$43=0),0,1)</f>
        <v>1</v>
      </c>
      <c r="K149" s="13">
        <f>IF(OR($A28&lt;$K$43,$K$43=0),0,1)</f>
        <v>0</v>
      </c>
      <c r="L149" s="11"/>
      <c r="M149" s="14">
        <f>M148+1</f>
        <v>19</v>
      </c>
      <c r="N149" s="13">
        <f>IF(($H$43+$H$58)&gt;$M149,1,0)</f>
        <v>0</v>
      </c>
      <c r="O149" s="13">
        <f>IF(($I$43+$I$58)&gt;$M149,1,0)</f>
        <v>1</v>
      </c>
      <c r="P149" s="13">
        <f>IF(($J$43+$J$58)&gt;$M149,1,0)</f>
        <v>0</v>
      </c>
      <c r="Q149" s="13">
        <f>IF(($K$43+$K$58)&gt;$M149,1,0)</f>
        <v>0</v>
      </c>
      <c r="R149" s="10"/>
      <c r="S149" s="9"/>
      <c r="T149" s="9"/>
      <c r="U149" s="9"/>
      <c r="V149" s="9"/>
      <c r="W149" s="9"/>
      <c r="X149" s="9"/>
      <c r="Y149" s="9"/>
      <c r="Z149" s="9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107" ht="15" hidden="1" x14ac:dyDescent="0.25">
      <c r="A150" s="11"/>
      <c r="B150" s="8"/>
      <c r="C150" s="15">
        <f>C149+1</f>
        <v>20</v>
      </c>
      <c r="D150" s="6"/>
      <c r="E150" s="6"/>
      <c r="F150" s="6"/>
      <c r="G150" s="6"/>
      <c r="H150" s="13">
        <f>IF(OR($A29&lt;$H$43,$H$43=0),0,1)</f>
        <v>0</v>
      </c>
      <c r="I150" s="13">
        <f>IF(OR($A29&lt;$I$43,$I$43=0),0,1)</f>
        <v>0</v>
      </c>
      <c r="J150" s="13">
        <f>IF(OR($A29&lt;$J$43,$J$43=0),0,1)</f>
        <v>1</v>
      </c>
      <c r="K150" s="13">
        <f>IF(OR($A29&lt;$K$43,$K$43=0),0,1)</f>
        <v>0</v>
      </c>
      <c r="L150" s="11"/>
      <c r="M150" s="14">
        <f>M149+1</f>
        <v>20</v>
      </c>
      <c r="N150" s="13">
        <f>IF(($H$43+$H$58)&gt;$M150,1,0)</f>
        <v>0</v>
      </c>
      <c r="O150" s="13">
        <f>IF(($I$43+$I$58)&gt;$M150,1,0)</f>
        <v>0</v>
      </c>
      <c r="P150" s="13">
        <f>IF(($J$43+$J$58)&gt;$M150,1,0)</f>
        <v>0</v>
      </c>
      <c r="Q150" s="13">
        <f>IF(($K$43+$K$58)&gt;$M150,1,0)</f>
        <v>0</v>
      </c>
      <c r="R150" s="10"/>
      <c r="S150" s="9"/>
      <c r="T150" s="9"/>
      <c r="U150" s="9"/>
      <c r="V150" s="9"/>
      <c r="W150" s="9"/>
      <c r="X150" s="9"/>
      <c r="Y150" s="9"/>
      <c r="Z150" s="9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107" ht="15" hidden="1" x14ac:dyDescent="0.25">
      <c r="A151" s="11"/>
      <c r="B151" s="8"/>
      <c r="C151" s="15">
        <f>C150+1</f>
        <v>21</v>
      </c>
      <c r="D151" s="6"/>
      <c r="E151" s="6"/>
      <c r="F151" s="6"/>
      <c r="G151" s="6"/>
      <c r="H151" s="13">
        <f>IF(OR($A30&lt;$H$43,$H$43=0),0,1)</f>
        <v>0</v>
      </c>
      <c r="I151" s="13">
        <f>IF(OR($A30&lt;$I$43,$I$43=0),0,1)</f>
        <v>0</v>
      </c>
      <c r="J151" s="13">
        <f>IF(OR($A30&lt;$J$43,$J$43=0),0,1)</f>
        <v>1</v>
      </c>
      <c r="K151" s="13">
        <f>IF(OR($A30&lt;$K$43,$K$43=0),0,1)</f>
        <v>0</v>
      </c>
      <c r="L151" s="11"/>
      <c r="M151" s="14">
        <f>M150+1</f>
        <v>21</v>
      </c>
      <c r="N151" s="13">
        <f>IF(($H$43+$H$58)&gt;$M151,1,0)</f>
        <v>0</v>
      </c>
      <c r="O151" s="13">
        <f>IF(($I$43+$I$58)&gt;$M151,1,0)</f>
        <v>0</v>
      </c>
      <c r="P151" s="13">
        <f>IF(($J$43+$J$58)&gt;$M151,1,0)</f>
        <v>0</v>
      </c>
      <c r="Q151" s="13">
        <f>IF(($K$43+$K$58)&gt;$M151,1,0)</f>
        <v>0</v>
      </c>
      <c r="R151" s="10"/>
      <c r="S151" s="9"/>
      <c r="T151" s="9"/>
      <c r="U151" s="9"/>
      <c r="V151" s="9"/>
      <c r="W151" s="9"/>
      <c r="X151" s="9"/>
      <c r="Y151" s="9"/>
      <c r="Z151" s="9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107" ht="15" hidden="1" x14ac:dyDescent="0.25">
      <c r="A152" s="11"/>
      <c r="B152" s="8"/>
      <c r="C152" s="15">
        <f>C151+1</f>
        <v>22</v>
      </c>
      <c r="D152" s="6"/>
      <c r="E152" s="6"/>
      <c r="F152" s="6"/>
      <c r="G152" s="6"/>
      <c r="H152" s="13">
        <f>IF(OR($A31&lt;$H$43,$H$43=0),0,1)</f>
        <v>0</v>
      </c>
      <c r="I152" s="13">
        <f>IF(OR($A31&lt;$I$43,$I$43=0),0,1)</f>
        <v>0</v>
      </c>
      <c r="J152" s="13">
        <f>IF(OR($A31&lt;$J$43,$J$43=0),0,1)</f>
        <v>1</v>
      </c>
      <c r="K152" s="13">
        <f>IF(OR($A31&lt;$K$43,$K$43=0),0,1)</f>
        <v>0</v>
      </c>
      <c r="L152" s="11"/>
      <c r="M152" s="14">
        <f>M151+1</f>
        <v>22</v>
      </c>
      <c r="N152" s="13">
        <f>IF(($H$43+$H$58)&gt;$M152,1,0)</f>
        <v>0</v>
      </c>
      <c r="O152" s="13">
        <f>IF(($I$43+$I$58)&gt;$M152,1,0)</f>
        <v>0</v>
      </c>
      <c r="P152" s="13">
        <f>IF(($J$43+$J$58)&gt;$M152,1,0)</f>
        <v>0</v>
      </c>
      <c r="Q152" s="13">
        <f>IF(($K$43+$K$58)&gt;$M152,1,0)</f>
        <v>0</v>
      </c>
      <c r="R152" s="10"/>
      <c r="S152" s="9"/>
      <c r="T152" s="9"/>
      <c r="U152" s="9"/>
      <c r="V152" s="9"/>
      <c r="W152" s="9"/>
      <c r="X152" s="9"/>
      <c r="Y152" s="9"/>
      <c r="Z152" s="9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107" ht="15" hidden="1" x14ac:dyDescent="0.25">
      <c r="A153" s="11"/>
      <c r="B153" s="8"/>
      <c r="C153" s="15">
        <f>C152+1</f>
        <v>23</v>
      </c>
      <c r="D153" s="6"/>
      <c r="E153" s="6"/>
      <c r="F153" s="6"/>
      <c r="G153" s="6"/>
      <c r="H153" s="13">
        <f>IF(OR($A32&lt;$H$43,$H$43=0),0,1)</f>
        <v>0</v>
      </c>
      <c r="I153" s="13">
        <f>IF(OR($A32&lt;$I$43,$I$43=0),0,1)</f>
        <v>0</v>
      </c>
      <c r="J153" s="13">
        <f>IF(OR($A32&lt;$J$43,$J$43=0),0,1)</f>
        <v>1</v>
      </c>
      <c r="K153" s="13">
        <f>IF(OR($A32&lt;$K$43,$K$43=0),0,1)</f>
        <v>0</v>
      </c>
      <c r="L153" s="11"/>
      <c r="M153" s="14">
        <f>M152+1</f>
        <v>23</v>
      </c>
      <c r="N153" s="13">
        <f>IF(($H$43+$H$58)&gt;$M153,1,0)</f>
        <v>0</v>
      </c>
      <c r="O153" s="13">
        <f>IF(($I$43+$I$58)&gt;$M153,1,0)</f>
        <v>0</v>
      </c>
      <c r="P153" s="13">
        <f>IF(($J$43+$J$58)&gt;$M153,1,0)</f>
        <v>0</v>
      </c>
      <c r="Q153" s="13">
        <f>IF(($K$43+$K$58)&gt;$M153,1,0)</f>
        <v>0</v>
      </c>
      <c r="R153" s="10"/>
      <c r="S153" s="9"/>
      <c r="T153" s="9"/>
      <c r="U153" s="9"/>
      <c r="V153" s="9"/>
      <c r="W153" s="9"/>
      <c r="X153" s="9"/>
      <c r="Y153" s="9"/>
      <c r="Z153" s="9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107" ht="15" hidden="1" x14ac:dyDescent="0.25">
      <c r="A154" s="11"/>
      <c r="B154" s="8"/>
      <c r="C154" s="15">
        <f>C153+1</f>
        <v>24</v>
      </c>
      <c r="D154" s="6"/>
      <c r="E154" s="6"/>
      <c r="F154" s="6"/>
      <c r="G154" s="6"/>
      <c r="H154" s="13">
        <f>IF(OR($A33&lt;$H$43,$H$43=0),0,1)</f>
        <v>0</v>
      </c>
      <c r="I154" s="13">
        <f>IF(OR($A33&lt;$I$43,$I$43=0),0,1)</f>
        <v>0</v>
      </c>
      <c r="J154" s="13">
        <f>IF(OR($A33&lt;$J$43,$J$43=0),0,1)</f>
        <v>1</v>
      </c>
      <c r="K154" s="13">
        <f>IF(OR($A33&lt;$K$43,$K$43=0),0,1)</f>
        <v>0</v>
      </c>
      <c r="L154" s="11"/>
      <c r="M154" s="14">
        <f>M153+1</f>
        <v>24</v>
      </c>
      <c r="N154" s="13">
        <f>IF(($H$43+$H$58)&gt;$M154,1,0)</f>
        <v>0</v>
      </c>
      <c r="O154" s="13">
        <f>IF(($I$43+$I$58)&gt;$M154,1,0)</f>
        <v>0</v>
      </c>
      <c r="P154" s="13">
        <f>IF(($J$43+$J$58)&gt;$M154,1,0)</f>
        <v>0</v>
      </c>
      <c r="Q154" s="13">
        <f>IF(($K$43+$K$58)&gt;$M154,1,0)</f>
        <v>0</v>
      </c>
      <c r="R154" s="10"/>
      <c r="S154" s="9"/>
      <c r="T154" s="9"/>
      <c r="U154" s="9"/>
      <c r="V154" s="9"/>
      <c r="W154" s="9"/>
      <c r="X154" s="9"/>
      <c r="Y154" s="9"/>
      <c r="Z154" s="9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107" ht="15" hidden="1" x14ac:dyDescent="0.25">
      <c r="A155" s="11"/>
      <c r="B155" s="8"/>
      <c r="C155" s="15">
        <f>C154+1</f>
        <v>25</v>
      </c>
      <c r="D155" s="6"/>
      <c r="E155" s="6"/>
      <c r="F155" s="6"/>
      <c r="G155" s="6"/>
      <c r="H155" s="13">
        <f>IF(OR($A34&lt;$H$43,$H$43=0),0,1)</f>
        <v>0</v>
      </c>
      <c r="I155" s="13">
        <f>IF(OR($A34&lt;$I$43,$I$43=0),0,1)</f>
        <v>0</v>
      </c>
      <c r="J155" s="13">
        <f>IF(OR($A34&lt;$J$43,$J$43=0),0,1)</f>
        <v>1</v>
      </c>
      <c r="K155" s="13">
        <f>IF(OR($A34&lt;$K$43,$K$43=0),0,1)</f>
        <v>0</v>
      </c>
      <c r="L155" s="11"/>
      <c r="M155" s="14">
        <f>M154+1</f>
        <v>25</v>
      </c>
      <c r="N155" s="13">
        <f>IF(($H$43+$H$58)&gt;$M155,1,0)</f>
        <v>0</v>
      </c>
      <c r="O155" s="13">
        <f>IF(($I$43+$I$58)&gt;$M155,1,0)</f>
        <v>0</v>
      </c>
      <c r="P155" s="13">
        <f>IF(($J$43+$J$58)&gt;$M155,1,0)</f>
        <v>0</v>
      </c>
      <c r="Q155" s="13">
        <f>IF(($K$43+$K$58)&gt;$M155,1,0)</f>
        <v>0</v>
      </c>
      <c r="R155" s="10"/>
      <c r="S155" s="9"/>
      <c r="T155" s="9"/>
      <c r="U155" s="9"/>
      <c r="V155" s="9"/>
      <c r="W155" s="9"/>
      <c r="X155" s="9"/>
      <c r="Y155" s="9"/>
      <c r="Z155" s="9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107" ht="15" hidden="1" x14ac:dyDescent="0.25">
      <c r="A156" s="11"/>
      <c r="B156" s="8"/>
      <c r="C156" s="15">
        <f>C155+1</f>
        <v>26</v>
      </c>
      <c r="D156" s="6"/>
      <c r="E156" s="6"/>
      <c r="F156" s="6"/>
      <c r="G156" s="6"/>
      <c r="H156" s="13">
        <f>IF(OR($A35&lt;$H$43,$H$43=0),0,1)</f>
        <v>0</v>
      </c>
      <c r="I156" s="13">
        <f>IF(OR($A35&lt;$I$43,$I$43=0),0,1)</f>
        <v>0</v>
      </c>
      <c r="J156" s="13">
        <f>IF(OR($A35&lt;$J$43,$J$43=0),0,1)</f>
        <v>1</v>
      </c>
      <c r="K156" s="13">
        <f>IF(OR($A35&lt;$K$43,$K$43=0),0,1)</f>
        <v>0</v>
      </c>
      <c r="L156" s="11"/>
      <c r="M156" s="14">
        <f>M155+1</f>
        <v>26</v>
      </c>
      <c r="N156" s="13">
        <f>IF(($H$43+$H$58)&gt;$M156,1,0)</f>
        <v>0</v>
      </c>
      <c r="O156" s="13">
        <f>IF(($I$43+$I$58)&gt;$M156,1,0)</f>
        <v>0</v>
      </c>
      <c r="P156" s="13">
        <f>IF(($J$43+$J$58)&gt;$M156,1,0)</f>
        <v>0</v>
      </c>
      <c r="Q156" s="13">
        <f>IF(($K$43+$K$58)&gt;$M156,1,0)</f>
        <v>0</v>
      </c>
      <c r="R156" s="10"/>
      <c r="S156" s="9"/>
      <c r="T156" s="9"/>
      <c r="U156" s="9"/>
      <c r="V156" s="9"/>
      <c r="W156" s="9"/>
      <c r="X156" s="9"/>
      <c r="Y156" s="9"/>
      <c r="Z156" s="9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107" ht="15" hidden="1" x14ac:dyDescent="0.25">
      <c r="A157" s="11"/>
      <c r="B157" s="8"/>
      <c r="C157" s="15">
        <f>C156+1</f>
        <v>27</v>
      </c>
      <c r="D157" s="6"/>
      <c r="E157" s="6"/>
      <c r="F157" s="6"/>
      <c r="G157" s="6"/>
      <c r="H157" s="13">
        <f>IF(OR($A36&lt;$H$43,$H$43=0),0,1)</f>
        <v>0</v>
      </c>
      <c r="I157" s="13">
        <f>IF(OR($A36&lt;$I$43,$I$43=0),0,1)</f>
        <v>0</v>
      </c>
      <c r="J157" s="13">
        <f>IF(OR($A36&lt;$J$43,$J$43=0),0,1)</f>
        <v>1</v>
      </c>
      <c r="K157" s="13">
        <f>IF(OR($A36&lt;$K$43,$K$43=0),0,1)</f>
        <v>0</v>
      </c>
      <c r="L157" s="11"/>
      <c r="M157" s="14">
        <f>M156+1</f>
        <v>27</v>
      </c>
      <c r="N157" s="13">
        <f>IF(($H$43+$H$58)&gt;$M157,1,0)</f>
        <v>0</v>
      </c>
      <c r="O157" s="13">
        <f>IF(($I$43+$I$58)&gt;$M157,1,0)</f>
        <v>0</v>
      </c>
      <c r="P157" s="13">
        <f>IF(($J$43+$J$58)&gt;$M157,1,0)</f>
        <v>0</v>
      </c>
      <c r="Q157" s="13">
        <f>IF(($K$43+$K$58)&gt;$M157,1,0)</f>
        <v>0</v>
      </c>
      <c r="R157" s="10"/>
      <c r="S157" s="9"/>
      <c r="T157" s="9"/>
      <c r="U157" s="9"/>
      <c r="V157" s="9"/>
      <c r="W157" s="9"/>
      <c r="X157" s="9"/>
      <c r="Y157" s="9"/>
      <c r="Z157" s="9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107" ht="15" hidden="1" x14ac:dyDescent="0.25">
      <c r="A158" s="11"/>
      <c r="B158" s="8"/>
      <c r="C158" s="15">
        <f>C157+1</f>
        <v>28</v>
      </c>
      <c r="D158" s="6"/>
      <c r="E158" s="6"/>
      <c r="F158" s="6"/>
      <c r="G158" s="6"/>
      <c r="H158" s="13">
        <f>IF(OR($A37&lt;$H$43,$H$43=0),0,1)</f>
        <v>0</v>
      </c>
      <c r="I158" s="13">
        <f>IF(OR($A37&lt;$I$43,$I$43=0),0,1)</f>
        <v>0</v>
      </c>
      <c r="J158" s="13">
        <f>IF(OR($A37&lt;$J$43,$J$43=0),0,1)</f>
        <v>1</v>
      </c>
      <c r="K158" s="13">
        <f>IF(OR($A37&lt;$K$43,$K$43=0),0,1)</f>
        <v>0</v>
      </c>
      <c r="L158" s="11"/>
      <c r="M158" s="14">
        <f>M157+1</f>
        <v>28</v>
      </c>
      <c r="N158" s="13">
        <f>IF(($H$43+$H$58)&gt;$M158,1,0)</f>
        <v>0</v>
      </c>
      <c r="O158" s="13">
        <f>IF(($I$43+$I$58)&gt;$M158,1,0)</f>
        <v>0</v>
      </c>
      <c r="P158" s="13">
        <f>IF(($J$43+$J$58)&gt;$M158,1,0)</f>
        <v>0</v>
      </c>
      <c r="Q158" s="13">
        <f>IF(($K$43+$K$58)&gt;$M158,1,0)</f>
        <v>0</v>
      </c>
      <c r="R158" s="10"/>
      <c r="S158" s="9"/>
      <c r="T158" s="9"/>
      <c r="U158" s="9"/>
      <c r="V158" s="9"/>
      <c r="W158" s="9"/>
      <c r="X158" s="9"/>
      <c r="Y158" s="9"/>
      <c r="Z158" s="9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107" ht="15" hidden="1" x14ac:dyDescent="0.25">
      <c r="A159" s="11"/>
      <c r="B159" s="8"/>
      <c r="C159" s="15">
        <f>C158+1</f>
        <v>29</v>
      </c>
      <c r="D159" s="6"/>
      <c r="E159" s="6"/>
      <c r="F159" s="6"/>
      <c r="G159" s="6"/>
      <c r="H159" s="13">
        <f>IF(OR($A38&lt;$H$43,$H$43=0),0,1)</f>
        <v>0</v>
      </c>
      <c r="I159" s="13">
        <f>IF(OR($A38&lt;$I$43,$I$43=0),0,1)</f>
        <v>0</v>
      </c>
      <c r="J159" s="13">
        <f>IF(OR($A38&lt;$J$43,$J$43=0),0,1)</f>
        <v>1</v>
      </c>
      <c r="K159" s="13">
        <f>IF(OR($A38&lt;$K$43,$K$43=0),0,1)</f>
        <v>0</v>
      </c>
      <c r="L159" s="11"/>
      <c r="M159" s="14">
        <f>M158+1</f>
        <v>29</v>
      </c>
      <c r="N159" s="13">
        <f>IF(($H$43+$H$58)&gt;$M159,1,0)</f>
        <v>0</v>
      </c>
      <c r="O159" s="13">
        <f>IF(($I$43+$I$58)&gt;$M159,1,0)</f>
        <v>0</v>
      </c>
      <c r="P159" s="13">
        <f>IF(($J$43+$J$58)&gt;$M159,1,0)</f>
        <v>0</v>
      </c>
      <c r="Q159" s="13">
        <f>IF(($K$43+$K$58)&gt;$M159,1,0)</f>
        <v>0</v>
      </c>
      <c r="R159" s="10"/>
      <c r="S159" s="9"/>
      <c r="T159" s="9"/>
      <c r="U159" s="9"/>
      <c r="V159" s="9"/>
      <c r="W159" s="9"/>
      <c r="X159" s="9"/>
      <c r="Y159" s="9"/>
      <c r="Z159" s="9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107" ht="15" hidden="1" x14ac:dyDescent="0.25">
      <c r="A160" s="11"/>
      <c r="B160" s="8"/>
      <c r="C160" s="15">
        <f>C159+1</f>
        <v>30</v>
      </c>
      <c r="D160" s="6"/>
      <c r="E160" s="6"/>
      <c r="F160" s="6"/>
      <c r="G160" s="6"/>
      <c r="H160" s="13">
        <f>IF(OR($A39&lt;$H$43,$H$43=0),0,1)</f>
        <v>0</v>
      </c>
      <c r="I160" s="13">
        <f>IF(OR($A39&lt;$I$43,$I$43=0),0,1)</f>
        <v>0</v>
      </c>
      <c r="J160" s="13">
        <f>IF(OR($A39&lt;$J$43,$J$43=0),0,1)</f>
        <v>1</v>
      </c>
      <c r="K160" s="13">
        <f>IF(OR($A39&lt;$K$43,$K$43=0),0,1)</f>
        <v>0</v>
      </c>
      <c r="L160" s="11"/>
      <c r="M160" s="14">
        <f>M159+1</f>
        <v>30</v>
      </c>
      <c r="N160" s="13">
        <f>IF(($H$43+$H$58)&gt;$M160,1,0)</f>
        <v>0</v>
      </c>
      <c r="O160" s="13">
        <f>IF(($I$43+$I$58)&gt;$M160,1,0)</f>
        <v>0</v>
      </c>
      <c r="P160" s="13">
        <f>IF(($J$43+$J$58)&gt;$M160,1,0)</f>
        <v>0</v>
      </c>
      <c r="Q160" s="13">
        <f>IF(($K$43+$K$58)&gt;$M160,1,0)</f>
        <v>0</v>
      </c>
      <c r="R160" s="10"/>
      <c r="S160" s="9"/>
      <c r="T160" s="9"/>
      <c r="U160" s="9"/>
      <c r="V160" s="9"/>
      <c r="W160" s="9"/>
      <c r="X160" s="9"/>
      <c r="Y160" s="9"/>
      <c r="Z160" s="9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ht="15" hidden="1" x14ac:dyDescent="0.25">
      <c r="A161" s="11"/>
      <c r="B161" s="8"/>
      <c r="C161" s="7"/>
      <c r="D161" s="6"/>
      <c r="E161" s="6"/>
      <c r="F161" s="6"/>
      <c r="G161" s="6"/>
      <c r="H161" s="11"/>
      <c r="I161" s="11"/>
      <c r="J161" s="11"/>
      <c r="K161" s="11"/>
      <c r="L161" s="11"/>
      <c r="M161" s="12"/>
      <c r="N161" s="10"/>
      <c r="O161" s="10"/>
      <c r="P161" s="10"/>
      <c r="Q161" s="10"/>
      <c r="R161" s="10"/>
      <c r="S161" s="9"/>
      <c r="T161" s="9"/>
      <c r="U161" s="9"/>
      <c r="V161" s="9"/>
      <c r="W161" s="9"/>
      <c r="X161" s="9"/>
      <c r="Y161" s="9"/>
      <c r="Z161" s="9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ht="15" x14ac:dyDescent="0.25">
      <c r="A162" s="11"/>
      <c r="B162" s="8"/>
      <c r="C162" s="7"/>
      <c r="D162" s="6"/>
      <c r="E162" s="6"/>
      <c r="F162" s="6"/>
      <c r="G162" s="6"/>
      <c r="H162" s="11"/>
      <c r="I162" s="11"/>
      <c r="J162" s="11"/>
      <c r="K162" s="11"/>
      <c r="L162" s="11"/>
      <c r="M162" s="11"/>
      <c r="N162" s="10"/>
      <c r="O162" s="10"/>
      <c r="P162" s="10"/>
      <c r="Q162" s="10"/>
      <c r="R162" s="10"/>
      <c r="S162" s="9"/>
      <c r="T162" s="9"/>
      <c r="U162" s="9"/>
      <c r="V162" s="9"/>
      <c r="W162" s="9"/>
      <c r="X162" s="9"/>
      <c r="Y162" s="9"/>
      <c r="Z162" s="9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ht="15" x14ac:dyDescent="0.25">
      <c r="A163" s="5"/>
      <c r="B163" s="8"/>
      <c r="C163" s="7"/>
      <c r="D163" s="6"/>
      <c r="E163" s="6"/>
      <c r="F163" s="6"/>
      <c r="G163" s="6"/>
      <c r="H163" s="5"/>
      <c r="I163" s="5"/>
      <c r="J163" s="5"/>
      <c r="K163" s="5"/>
      <c r="L163" s="5"/>
      <c r="M163" s="5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ht="15" x14ac:dyDescent="0.25">
      <c r="A164" s="5"/>
      <c r="B164" s="8"/>
      <c r="C164" s="7"/>
      <c r="D164" s="6"/>
      <c r="E164" s="6"/>
      <c r="F164" s="6"/>
      <c r="G164" s="6"/>
      <c r="H164" s="5"/>
      <c r="I164" s="5"/>
      <c r="J164" s="5"/>
      <c r="K164" s="5"/>
      <c r="L164" s="5"/>
      <c r="M164" s="5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ht="15" x14ac:dyDescent="0.25">
      <c r="A165" s="5"/>
      <c r="B165" s="8"/>
      <c r="C165" s="7"/>
      <c r="D165" s="6"/>
      <c r="E165" s="6"/>
      <c r="F165" s="6"/>
      <c r="G165" s="6"/>
      <c r="H165" s="5"/>
      <c r="I165" s="5"/>
      <c r="J165" s="5"/>
      <c r="K165" s="5"/>
      <c r="L165" s="5"/>
      <c r="M165" s="5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ht="15" x14ac:dyDescent="0.25">
      <c r="A166" s="5"/>
      <c r="B166" s="8"/>
      <c r="C166" s="7"/>
      <c r="D166" s="6"/>
      <c r="E166" s="6"/>
      <c r="F166" s="6"/>
      <c r="G166" s="6"/>
      <c r="H166" s="5"/>
      <c r="I166" s="5"/>
      <c r="J166" s="5"/>
      <c r="K166" s="5"/>
      <c r="L166" s="5"/>
      <c r="M166" s="5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ht="15" x14ac:dyDescent="0.25">
      <c r="A167" s="5"/>
      <c r="B167" s="8"/>
      <c r="C167" s="7"/>
      <c r="D167" s="6"/>
      <c r="E167" s="6"/>
      <c r="F167" s="6"/>
      <c r="G167" s="6"/>
      <c r="H167" s="5"/>
      <c r="I167" s="5"/>
      <c r="J167" s="5"/>
      <c r="K167" s="5"/>
      <c r="L167" s="5"/>
      <c r="M167" s="5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ht="15" x14ac:dyDescent="0.25">
      <c r="A168" s="5"/>
      <c r="B168" s="8"/>
      <c r="C168" s="7"/>
      <c r="D168" s="6"/>
      <c r="E168" s="6"/>
      <c r="F168" s="6"/>
      <c r="G168" s="6"/>
      <c r="H168" s="5"/>
      <c r="I168" s="5"/>
      <c r="J168" s="5"/>
      <c r="K168" s="5"/>
      <c r="L168" s="5"/>
      <c r="M168" s="5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ht="15" x14ac:dyDescent="0.25">
      <c r="A169" s="5"/>
      <c r="B169" s="8"/>
      <c r="C169" s="7"/>
      <c r="D169" s="6"/>
      <c r="E169" s="6"/>
      <c r="F169" s="6"/>
      <c r="G169" s="6"/>
      <c r="H169" s="5"/>
      <c r="I169" s="5"/>
      <c r="J169" s="5"/>
      <c r="K169" s="5"/>
      <c r="L169" s="5"/>
      <c r="M169" s="5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ht="15" x14ac:dyDescent="0.25">
      <c r="A170" s="5"/>
      <c r="B170" s="8"/>
      <c r="C170" s="7"/>
      <c r="D170" s="6"/>
      <c r="E170" s="6"/>
      <c r="F170" s="6"/>
      <c r="G170" s="6"/>
      <c r="H170" s="5"/>
      <c r="I170" s="5"/>
      <c r="J170" s="5"/>
      <c r="K170" s="5"/>
      <c r="L170" s="5"/>
      <c r="M170" s="5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ht="15" x14ac:dyDescent="0.25">
      <c r="A171" s="5"/>
      <c r="B171" s="8"/>
      <c r="C171" s="7"/>
      <c r="D171" s="6"/>
      <c r="E171" s="6"/>
      <c r="F171" s="6"/>
      <c r="G171" s="6"/>
      <c r="H171" s="5"/>
      <c r="I171" s="5"/>
      <c r="J171" s="5"/>
      <c r="K171" s="5"/>
      <c r="L171" s="5"/>
      <c r="M171" s="5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ht="15" x14ac:dyDescent="0.25">
      <c r="A172" s="5"/>
      <c r="B172" s="8"/>
      <c r="C172" s="7"/>
      <c r="D172" s="6"/>
      <c r="E172" s="6"/>
      <c r="F172" s="6"/>
      <c r="G172" s="6"/>
      <c r="H172" s="5"/>
      <c r="I172" s="5"/>
      <c r="J172" s="5"/>
      <c r="K172" s="5"/>
      <c r="L172" s="5"/>
      <c r="M172" s="5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ht="15" x14ac:dyDescent="0.25">
      <c r="A173" s="5"/>
      <c r="B173" s="8"/>
      <c r="C173" s="7"/>
      <c r="D173" s="6"/>
      <c r="E173" s="6"/>
      <c r="F173" s="6"/>
      <c r="G173" s="6"/>
      <c r="H173" s="5"/>
      <c r="I173" s="5"/>
      <c r="J173" s="5"/>
      <c r="K173" s="5"/>
      <c r="L173" s="5"/>
      <c r="M173" s="5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ht="15" x14ac:dyDescent="0.25">
      <c r="A174" s="5"/>
      <c r="B174" s="8"/>
      <c r="C174" s="7"/>
      <c r="D174" s="6"/>
      <c r="E174" s="6"/>
      <c r="F174" s="6"/>
      <c r="G174" s="6"/>
      <c r="H174" s="5"/>
      <c r="I174" s="5"/>
      <c r="J174" s="5"/>
      <c r="K174" s="5"/>
      <c r="L174" s="5"/>
      <c r="M174" s="5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ht="15" x14ac:dyDescent="0.25">
      <c r="A175" s="5"/>
      <c r="B175" s="8"/>
      <c r="C175" s="7"/>
      <c r="D175" s="6"/>
      <c r="E175" s="6"/>
      <c r="F175" s="6"/>
      <c r="G175" s="6"/>
      <c r="H175" s="5"/>
      <c r="I175" s="5"/>
      <c r="J175" s="5"/>
      <c r="K175" s="5"/>
      <c r="L175" s="5"/>
      <c r="M175" s="5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1:54" ht="15" x14ac:dyDescent="0.25">
      <c r="A176" s="5"/>
      <c r="B176" s="8"/>
      <c r="C176" s="7"/>
      <c r="D176" s="6"/>
      <c r="E176" s="6"/>
      <c r="F176" s="6"/>
      <c r="G176" s="6"/>
      <c r="H176" s="5"/>
      <c r="I176" s="5"/>
      <c r="J176" s="5"/>
      <c r="K176" s="5"/>
      <c r="L176" s="5"/>
      <c r="M176" s="5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1:54" ht="15" x14ac:dyDescent="0.25">
      <c r="A177" s="5"/>
      <c r="B177" s="8"/>
      <c r="C177" s="7"/>
      <c r="D177" s="6"/>
      <c r="E177" s="6"/>
      <c r="F177" s="6"/>
      <c r="G177" s="6"/>
      <c r="H177" s="5"/>
      <c r="I177" s="5"/>
      <c r="J177" s="5"/>
      <c r="K177" s="5"/>
      <c r="L177" s="5"/>
      <c r="M177" s="5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1:54" ht="15" x14ac:dyDescent="0.25">
      <c r="A178" s="5"/>
      <c r="B178" s="8"/>
      <c r="C178" s="7"/>
      <c r="D178" s="6"/>
      <c r="E178" s="6"/>
      <c r="F178" s="6"/>
      <c r="G178" s="6"/>
      <c r="H178" s="5"/>
      <c r="I178" s="5"/>
      <c r="J178" s="5"/>
      <c r="K178" s="5"/>
      <c r="L178" s="5"/>
      <c r="M178" s="5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1:54" ht="15" x14ac:dyDescent="0.25">
      <c r="A179" s="5"/>
      <c r="B179" s="8"/>
      <c r="C179" s="7"/>
      <c r="D179" s="6"/>
      <c r="E179" s="6"/>
      <c r="F179" s="6"/>
      <c r="G179" s="6"/>
      <c r="H179" s="5"/>
      <c r="I179" s="5"/>
      <c r="J179" s="5"/>
      <c r="K179" s="5"/>
      <c r="L179" s="5"/>
      <c r="M179" s="5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1:54" ht="15" x14ac:dyDescent="0.25">
      <c r="A180" s="5"/>
      <c r="B180" s="8"/>
      <c r="C180" s="7"/>
      <c r="D180" s="6"/>
      <c r="E180" s="6"/>
      <c r="F180" s="6"/>
      <c r="G180" s="6"/>
      <c r="H180" s="5"/>
      <c r="I180" s="5"/>
      <c r="J180" s="5"/>
      <c r="K180" s="5"/>
      <c r="L180" s="5"/>
      <c r="M180" s="5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1:54" ht="15" x14ac:dyDescent="0.25">
      <c r="A181" s="5"/>
      <c r="B181" s="8"/>
      <c r="C181" s="7"/>
      <c r="D181" s="6"/>
      <c r="E181" s="6"/>
      <c r="F181" s="6"/>
      <c r="G181" s="6"/>
      <c r="H181" s="5"/>
      <c r="I181" s="5"/>
      <c r="J181" s="5"/>
      <c r="K181" s="5"/>
      <c r="L181" s="5"/>
      <c r="M181" s="5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1:54" ht="15" x14ac:dyDescent="0.25">
      <c r="A182" s="5"/>
      <c r="B182" s="8"/>
      <c r="C182" s="7"/>
      <c r="D182" s="6"/>
      <c r="E182" s="6"/>
      <c r="F182" s="6"/>
      <c r="G182" s="6"/>
      <c r="H182" s="5"/>
      <c r="I182" s="5"/>
      <c r="J182" s="5"/>
      <c r="K182" s="5"/>
      <c r="L182" s="5"/>
      <c r="M182" s="5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1:54" ht="15" x14ac:dyDescent="0.25">
      <c r="A183" s="5"/>
      <c r="B183" s="8"/>
      <c r="C183" s="7"/>
      <c r="D183" s="6"/>
      <c r="E183" s="6"/>
      <c r="F183" s="6"/>
      <c r="G183" s="6"/>
      <c r="H183" s="5"/>
      <c r="I183" s="5"/>
      <c r="J183" s="5"/>
      <c r="K183" s="5"/>
      <c r="L183" s="5"/>
      <c r="M183" s="5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1:54" ht="15" x14ac:dyDescent="0.25">
      <c r="A184" s="5"/>
      <c r="B184" s="8"/>
      <c r="C184" s="7"/>
      <c r="D184" s="6"/>
      <c r="E184" s="6"/>
      <c r="F184" s="6"/>
      <c r="G184" s="6"/>
      <c r="H184" s="5"/>
      <c r="I184" s="5"/>
      <c r="J184" s="5"/>
      <c r="K184" s="5"/>
      <c r="L184" s="5"/>
      <c r="M184" s="5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1:54" ht="15" x14ac:dyDescent="0.25">
      <c r="A185" s="5"/>
      <c r="B185" s="8"/>
      <c r="C185" s="7"/>
      <c r="D185" s="6"/>
      <c r="E185" s="6"/>
      <c r="F185" s="6"/>
      <c r="G185" s="6"/>
      <c r="H185" s="5"/>
      <c r="I185" s="5"/>
      <c r="J185" s="5"/>
      <c r="K185" s="5"/>
      <c r="L185" s="5"/>
      <c r="M185" s="5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1:54" ht="15" x14ac:dyDescent="0.25">
      <c r="A186" s="5"/>
      <c r="B186" s="8"/>
      <c r="C186" s="7"/>
      <c r="D186" s="6"/>
      <c r="E186" s="6"/>
      <c r="F186" s="6"/>
      <c r="G186" s="6"/>
      <c r="H186" s="5"/>
      <c r="I186" s="5"/>
      <c r="J186" s="5"/>
      <c r="K186" s="5"/>
      <c r="L186" s="5"/>
      <c r="M186" s="5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1:54" ht="15" x14ac:dyDescent="0.25">
      <c r="A187" s="5"/>
      <c r="B187" s="8"/>
      <c r="C187" s="7"/>
      <c r="D187" s="6"/>
      <c r="E187" s="6"/>
      <c r="F187" s="6"/>
      <c r="G187" s="6"/>
      <c r="H187" s="5"/>
      <c r="I187" s="5"/>
      <c r="J187" s="5"/>
      <c r="K187" s="5"/>
      <c r="L187" s="5"/>
      <c r="M187" s="5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1:54" ht="15" x14ac:dyDescent="0.25">
      <c r="A188" s="5"/>
      <c r="B188" s="8"/>
      <c r="C188" s="7"/>
      <c r="D188" s="6"/>
      <c r="E188" s="6"/>
      <c r="F188" s="6"/>
      <c r="G188" s="6"/>
      <c r="H188" s="5"/>
      <c r="I188" s="5"/>
      <c r="J188" s="5"/>
      <c r="K188" s="5"/>
      <c r="L188" s="5"/>
      <c r="M188" s="5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1:54" ht="15" x14ac:dyDescent="0.25">
      <c r="A189" s="5"/>
      <c r="B189" s="8"/>
      <c r="C189" s="7"/>
      <c r="D189" s="6"/>
      <c r="E189" s="6"/>
      <c r="F189" s="6"/>
      <c r="G189" s="6"/>
      <c r="H189" s="5"/>
      <c r="I189" s="5"/>
      <c r="J189" s="5"/>
      <c r="K189" s="5"/>
      <c r="L189" s="5"/>
      <c r="M189" s="5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1:54" ht="15" x14ac:dyDescent="0.25">
      <c r="A190" s="5"/>
      <c r="B190" s="8"/>
      <c r="C190" s="7"/>
      <c r="D190" s="6"/>
      <c r="E190" s="6"/>
      <c r="F190" s="6"/>
      <c r="G190" s="6"/>
      <c r="H190" s="5"/>
      <c r="I190" s="5"/>
      <c r="J190" s="5"/>
      <c r="K190" s="5"/>
      <c r="L190" s="5"/>
      <c r="M190" s="5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1:54" ht="15" x14ac:dyDescent="0.25">
      <c r="A191" s="5"/>
      <c r="B191" s="8"/>
      <c r="C191" s="7"/>
      <c r="D191" s="6"/>
      <c r="E191" s="6"/>
      <c r="F191" s="6"/>
      <c r="G191" s="6"/>
      <c r="H191" s="5"/>
      <c r="I191" s="5"/>
      <c r="J191" s="5"/>
      <c r="K191" s="5"/>
      <c r="L191" s="5"/>
      <c r="M191" s="5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1:54" ht="15" x14ac:dyDescent="0.25">
      <c r="A192" s="5"/>
      <c r="B192" s="8"/>
      <c r="C192" s="7"/>
      <c r="D192" s="6"/>
      <c r="E192" s="6"/>
      <c r="F192" s="6"/>
      <c r="G192" s="6"/>
      <c r="H192" s="5"/>
      <c r="I192" s="5"/>
      <c r="J192" s="5"/>
      <c r="K192" s="5"/>
      <c r="L192" s="5"/>
      <c r="M192" s="5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1:54" ht="15" x14ac:dyDescent="0.25">
      <c r="A193" s="5"/>
      <c r="B193" s="8"/>
      <c r="C193" s="7"/>
      <c r="D193" s="6"/>
      <c r="E193" s="6"/>
      <c r="F193" s="6"/>
      <c r="G193" s="6"/>
      <c r="H193" s="5"/>
      <c r="I193" s="5"/>
      <c r="J193" s="5"/>
      <c r="K193" s="5"/>
      <c r="L193" s="5"/>
      <c r="M193" s="5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1:54" ht="15" x14ac:dyDescent="0.25">
      <c r="A194" s="5"/>
      <c r="B194" s="8"/>
      <c r="C194" s="7"/>
      <c r="D194" s="6"/>
      <c r="E194" s="6"/>
      <c r="F194" s="6"/>
      <c r="G194" s="6"/>
      <c r="H194" s="5"/>
      <c r="I194" s="5"/>
      <c r="J194" s="5"/>
      <c r="K194" s="5"/>
      <c r="L194" s="5"/>
      <c r="M194" s="5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1:54" ht="15" x14ac:dyDescent="0.25">
      <c r="A195" s="5"/>
      <c r="B195" s="8"/>
      <c r="C195" s="7"/>
      <c r="D195" s="6"/>
      <c r="E195" s="6"/>
      <c r="F195" s="6"/>
      <c r="G195" s="6"/>
      <c r="H195" s="5"/>
      <c r="I195" s="5"/>
      <c r="J195" s="5"/>
      <c r="K195" s="5"/>
      <c r="L195" s="5"/>
      <c r="M195" s="5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1:54" ht="15" x14ac:dyDescent="0.25">
      <c r="A196" s="5"/>
      <c r="B196" s="8"/>
      <c r="C196" s="7"/>
      <c r="D196" s="6"/>
      <c r="E196" s="6"/>
      <c r="F196" s="6"/>
      <c r="G196" s="6"/>
      <c r="H196" s="5"/>
      <c r="I196" s="5"/>
      <c r="J196" s="5"/>
      <c r="K196" s="5"/>
      <c r="L196" s="5"/>
      <c r="M196" s="5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1:54" ht="15" x14ac:dyDescent="0.25">
      <c r="A197" s="5"/>
      <c r="B197" s="8"/>
      <c r="C197" s="7"/>
      <c r="D197" s="6"/>
      <c r="E197" s="6"/>
      <c r="F197" s="6"/>
      <c r="G197" s="6"/>
      <c r="H197" s="5"/>
      <c r="I197" s="5"/>
      <c r="J197" s="5"/>
      <c r="K197" s="5"/>
      <c r="L197" s="5"/>
      <c r="M197" s="5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1:54" ht="15" x14ac:dyDescent="0.25">
      <c r="A198" s="5"/>
      <c r="B198" s="8"/>
      <c r="C198" s="7"/>
      <c r="D198" s="6"/>
      <c r="E198" s="6"/>
      <c r="F198" s="6"/>
      <c r="G198" s="6"/>
      <c r="H198" s="5"/>
      <c r="I198" s="5"/>
      <c r="J198" s="5"/>
      <c r="K198" s="5"/>
      <c r="L198" s="5"/>
      <c r="M198" s="5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1:54" ht="15" x14ac:dyDescent="0.25">
      <c r="A199" s="5"/>
      <c r="B199" s="8"/>
      <c r="C199" s="7"/>
      <c r="D199" s="6"/>
      <c r="E199" s="6"/>
      <c r="F199" s="6"/>
      <c r="G199" s="6"/>
      <c r="H199" s="5"/>
      <c r="I199" s="5"/>
      <c r="J199" s="5"/>
      <c r="K199" s="5"/>
      <c r="L199" s="5"/>
      <c r="M199" s="5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4" ht="15" x14ac:dyDescent="0.25">
      <c r="A200" s="5"/>
      <c r="B200" s="8"/>
      <c r="C200" s="7"/>
      <c r="D200" s="6"/>
      <c r="E200" s="6"/>
      <c r="F200" s="6"/>
      <c r="G200" s="6"/>
      <c r="H200" s="5"/>
      <c r="I200" s="5"/>
      <c r="J200" s="5"/>
      <c r="K200" s="5"/>
      <c r="L200" s="5"/>
      <c r="M200" s="5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1:54" ht="15" x14ac:dyDescent="0.25">
      <c r="A201" s="5"/>
      <c r="B201" s="8"/>
      <c r="C201" s="7"/>
      <c r="D201" s="6"/>
      <c r="E201" s="6"/>
      <c r="F201" s="6"/>
      <c r="G201" s="6"/>
      <c r="H201" s="5"/>
      <c r="I201" s="5"/>
      <c r="J201" s="5"/>
      <c r="K201" s="5"/>
      <c r="L201" s="5"/>
      <c r="M201" s="5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1:54" ht="15" x14ac:dyDescent="0.25">
      <c r="A202" s="5"/>
      <c r="B202" s="8"/>
      <c r="C202" s="7"/>
      <c r="D202" s="6"/>
      <c r="E202" s="6"/>
      <c r="F202" s="6"/>
      <c r="G202" s="6"/>
      <c r="H202" s="5"/>
      <c r="I202" s="5"/>
      <c r="J202" s="5"/>
      <c r="K202" s="5"/>
      <c r="L202" s="5"/>
      <c r="M202" s="5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1:54" ht="15" x14ac:dyDescent="0.25">
      <c r="A203" s="5"/>
      <c r="B203" s="8"/>
      <c r="C203" s="7"/>
      <c r="D203" s="6"/>
      <c r="E203" s="6"/>
      <c r="F203" s="6"/>
      <c r="G203" s="6"/>
      <c r="H203" s="5"/>
      <c r="I203" s="5"/>
      <c r="J203" s="5"/>
      <c r="K203" s="5"/>
      <c r="L203" s="5"/>
      <c r="M203" s="5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1:54" ht="15" x14ac:dyDescent="0.25">
      <c r="A204" s="5"/>
      <c r="B204" s="8"/>
      <c r="C204" s="7"/>
      <c r="D204" s="6"/>
      <c r="E204" s="6"/>
      <c r="F204" s="6"/>
      <c r="G204" s="6"/>
      <c r="H204" s="5"/>
      <c r="I204" s="5"/>
      <c r="J204" s="5"/>
      <c r="K204" s="5"/>
      <c r="L204" s="5"/>
      <c r="M204" s="5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1:54" ht="15" x14ac:dyDescent="0.25">
      <c r="A205" s="5"/>
      <c r="B205" s="8"/>
      <c r="C205" s="7"/>
      <c r="D205" s="6"/>
      <c r="E205" s="6"/>
      <c r="F205" s="6"/>
      <c r="G205" s="6"/>
      <c r="H205" s="5"/>
      <c r="I205" s="5"/>
      <c r="J205" s="5"/>
      <c r="K205" s="5"/>
      <c r="L205" s="5"/>
      <c r="M205" s="5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1:54" ht="15" x14ac:dyDescent="0.25">
      <c r="A206" s="5"/>
      <c r="B206" s="8"/>
      <c r="C206" s="7"/>
      <c r="D206" s="6"/>
      <c r="E206" s="6"/>
      <c r="F206" s="6"/>
      <c r="G206" s="6"/>
      <c r="H206" s="5"/>
      <c r="I206" s="5"/>
      <c r="J206" s="5"/>
      <c r="K206" s="5"/>
      <c r="L206" s="5"/>
      <c r="M206" s="5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ht="15" x14ac:dyDescent="0.25">
      <c r="A207" s="5"/>
      <c r="B207" s="8"/>
      <c r="C207" s="7"/>
      <c r="D207" s="6"/>
      <c r="E207" s="6"/>
      <c r="F207" s="6"/>
      <c r="G207" s="6"/>
      <c r="H207" s="5"/>
      <c r="I207" s="5"/>
      <c r="J207" s="5"/>
      <c r="K207" s="5"/>
      <c r="L207" s="5"/>
      <c r="M207" s="5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1:54" ht="15" x14ac:dyDescent="0.25">
      <c r="A208" s="5"/>
      <c r="B208" s="8"/>
      <c r="C208" s="7"/>
      <c r="D208" s="6"/>
      <c r="E208" s="6"/>
      <c r="F208" s="6"/>
      <c r="G208" s="6"/>
      <c r="H208" s="5"/>
      <c r="I208" s="5"/>
      <c r="J208" s="5"/>
      <c r="K208" s="5"/>
      <c r="L208" s="5"/>
      <c r="M208" s="5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1:54" ht="15" x14ac:dyDescent="0.25">
      <c r="A209" s="5"/>
      <c r="B209" s="8"/>
      <c r="C209" s="7"/>
      <c r="D209" s="6"/>
      <c r="E209" s="6"/>
      <c r="F209" s="6"/>
      <c r="G209" s="6"/>
      <c r="H209" s="5"/>
      <c r="I209" s="5"/>
      <c r="J209" s="5"/>
      <c r="K209" s="5"/>
      <c r="L209" s="5"/>
      <c r="M209" s="5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1:54" ht="15" x14ac:dyDescent="0.25">
      <c r="A210" s="5"/>
      <c r="B210" s="8"/>
      <c r="C210" s="7"/>
      <c r="D210" s="6"/>
      <c r="E210" s="6"/>
      <c r="F210" s="6"/>
      <c r="G210" s="6"/>
      <c r="H210" s="5"/>
      <c r="I210" s="5"/>
      <c r="J210" s="5"/>
      <c r="K210" s="5"/>
      <c r="L210" s="5"/>
      <c r="M210" s="5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ht="15" x14ac:dyDescent="0.25">
      <c r="A211" s="5"/>
      <c r="B211" s="8"/>
      <c r="C211" s="7"/>
      <c r="D211" s="6"/>
      <c r="E211" s="6"/>
      <c r="F211" s="6"/>
      <c r="G211" s="6"/>
      <c r="H211" s="5"/>
      <c r="I211" s="5"/>
      <c r="J211" s="5"/>
      <c r="K211" s="5"/>
      <c r="L211" s="5"/>
      <c r="M211" s="5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1:54" ht="15" x14ac:dyDescent="0.25">
      <c r="A212" s="5"/>
      <c r="B212" s="8"/>
      <c r="C212" s="7"/>
      <c r="D212" s="6"/>
      <c r="E212" s="6"/>
      <c r="F212" s="6"/>
      <c r="G212" s="6"/>
      <c r="H212" s="5"/>
      <c r="I212" s="5"/>
      <c r="J212" s="5"/>
      <c r="K212" s="5"/>
      <c r="L212" s="5"/>
      <c r="M212" s="5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4" ht="15" x14ac:dyDescent="0.25">
      <c r="A213" s="5"/>
      <c r="B213" s="8"/>
      <c r="C213" s="7"/>
      <c r="D213" s="6"/>
      <c r="E213" s="6"/>
      <c r="F213" s="6"/>
      <c r="G213" s="6"/>
      <c r="H213" s="5"/>
      <c r="I213" s="5"/>
      <c r="J213" s="5"/>
      <c r="K213" s="5"/>
      <c r="L213" s="5"/>
      <c r="M213" s="5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1:54" ht="15" x14ac:dyDescent="0.25">
      <c r="A214" s="5"/>
      <c r="B214" s="8"/>
      <c r="C214" s="7"/>
      <c r="D214" s="6"/>
      <c r="E214" s="6"/>
      <c r="F214" s="6"/>
      <c r="G214" s="6"/>
      <c r="H214" s="5"/>
      <c r="I214" s="5"/>
      <c r="J214" s="5"/>
      <c r="K214" s="5"/>
      <c r="L214" s="5"/>
      <c r="M214" s="5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1:54" ht="15" x14ac:dyDescent="0.25">
      <c r="A215" s="5"/>
      <c r="B215" s="8"/>
      <c r="C215" s="7"/>
      <c r="D215" s="6"/>
      <c r="E215" s="6"/>
      <c r="F215" s="6"/>
      <c r="G215" s="6"/>
      <c r="H215" s="5"/>
      <c r="I215" s="5"/>
      <c r="J215" s="5"/>
      <c r="K215" s="5"/>
      <c r="L215" s="5"/>
      <c r="M215" s="5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1:54" ht="15" x14ac:dyDescent="0.25">
      <c r="A216" s="5"/>
      <c r="B216" s="8"/>
      <c r="C216" s="7"/>
      <c r="D216" s="6"/>
      <c r="E216" s="6"/>
      <c r="F216" s="6"/>
      <c r="G216" s="6"/>
      <c r="H216" s="5"/>
      <c r="I216" s="5"/>
      <c r="J216" s="5"/>
      <c r="K216" s="5"/>
      <c r="L216" s="5"/>
      <c r="M216" s="5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1:54" ht="15" x14ac:dyDescent="0.25">
      <c r="A217" s="5"/>
      <c r="B217" s="8"/>
      <c r="C217" s="7"/>
      <c r="D217" s="6"/>
      <c r="E217" s="6"/>
      <c r="F217" s="6"/>
      <c r="G217" s="6"/>
      <c r="H217" s="5"/>
      <c r="I217" s="5"/>
      <c r="J217" s="5"/>
      <c r="K217" s="5"/>
      <c r="L217" s="5"/>
      <c r="M217" s="5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1:54" ht="15" x14ac:dyDescent="0.25">
      <c r="A218" s="5"/>
      <c r="B218" s="8"/>
      <c r="C218" s="7"/>
      <c r="D218" s="6"/>
      <c r="E218" s="6"/>
      <c r="F218" s="6"/>
      <c r="G218" s="6"/>
      <c r="H218" s="5"/>
      <c r="I218" s="5"/>
      <c r="J218" s="5"/>
      <c r="K218" s="5"/>
      <c r="L218" s="5"/>
      <c r="M218" s="5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1:54" ht="15" x14ac:dyDescent="0.25">
      <c r="A219" s="5"/>
      <c r="B219" s="8"/>
      <c r="C219" s="7"/>
      <c r="D219" s="6"/>
      <c r="E219" s="6"/>
      <c r="F219" s="6"/>
      <c r="G219" s="6"/>
      <c r="H219" s="5"/>
      <c r="I219" s="5"/>
      <c r="J219" s="5"/>
      <c r="K219" s="5"/>
      <c r="L219" s="5"/>
      <c r="M219" s="5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1:54" ht="15" x14ac:dyDescent="0.25">
      <c r="A220" s="5"/>
      <c r="B220" s="8"/>
      <c r="C220" s="7"/>
      <c r="D220" s="6"/>
      <c r="E220" s="6"/>
      <c r="F220" s="6"/>
      <c r="G220" s="6"/>
      <c r="H220" s="5"/>
      <c r="I220" s="5"/>
      <c r="J220" s="5"/>
      <c r="K220" s="5"/>
      <c r="L220" s="5"/>
      <c r="M220" s="5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1:54" ht="15" x14ac:dyDescent="0.25">
      <c r="A221" s="5"/>
      <c r="B221" s="8"/>
      <c r="C221" s="7"/>
      <c r="D221" s="6"/>
      <c r="E221" s="6"/>
      <c r="F221" s="6"/>
      <c r="G221" s="6"/>
      <c r="H221" s="5"/>
      <c r="I221" s="5"/>
      <c r="J221" s="5"/>
      <c r="K221" s="5"/>
      <c r="L221" s="5"/>
      <c r="M221" s="5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1:54" ht="15" x14ac:dyDescent="0.25">
      <c r="A222" s="5"/>
      <c r="B222" s="8"/>
      <c r="C222" s="7"/>
      <c r="D222" s="6"/>
      <c r="E222" s="6"/>
      <c r="F222" s="6"/>
      <c r="G222" s="6"/>
      <c r="H222" s="5"/>
      <c r="I222" s="5"/>
      <c r="J222" s="5"/>
      <c r="K222" s="5"/>
      <c r="L222" s="5"/>
      <c r="M222" s="5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1:54" ht="15" x14ac:dyDescent="0.25">
      <c r="A223" s="5"/>
      <c r="B223" s="8"/>
      <c r="C223" s="7"/>
      <c r="D223" s="6"/>
      <c r="E223" s="6"/>
      <c r="F223" s="6"/>
      <c r="G223" s="6"/>
      <c r="H223" s="5"/>
      <c r="I223" s="5"/>
      <c r="J223" s="5"/>
      <c r="K223" s="5"/>
      <c r="L223" s="5"/>
      <c r="M223" s="5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1:54" ht="15" x14ac:dyDescent="0.25">
      <c r="A224" s="5"/>
      <c r="B224" s="8"/>
      <c r="C224" s="7"/>
      <c r="D224" s="6"/>
      <c r="E224" s="6"/>
      <c r="F224" s="6"/>
      <c r="G224" s="6"/>
      <c r="H224" s="5"/>
      <c r="I224" s="5"/>
      <c r="J224" s="5"/>
      <c r="K224" s="5"/>
      <c r="L224" s="5"/>
      <c r="M224" s="5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1:54" ht="15" x14ac:dyDescent="0.25">
      <c r="A225" s="5"/>
      <c r="B225" s="8"/>
      <c r="C225" s="7"/>
      <c r="D225" s="6"/>
      <c r="E225" s="6"/>
      <c r="F225" s="6"/>
      <c r="G225" s="6"/>
      <c r="H225" s="5"/>
      <c r="I225" s="5"/>
      <c r="J225" s="5"/>
      <c r="K225" s="5"/>
      <c r="L225" s="5"/>
      <c r="M225" s="5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1:54" ht="15" x14ac:dyDescent="0.25">
      <c r="A226" s="5"/>
      <c r="B226" s="8"/>
      <c r="C226" s="7"/>
      <c r="D226" s="6"/>
      <c r="E226" s="6"/>
      <c r="F226" s="6"/>
      <c r="G226" s="6"/>
      <c r="H226" s="5"/>
      <c r="I226" s="5"/>
      <c r="J226" s="5"/>
      <c r="K226" s="5"/>
      <c r="L226" s="5"/>
      <c r="M226" s="5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1:54" ht="15" x14ac:dyDescent="0.25">
      <c r="A227" s="5"/>
      <c r="B227" s="8"/>
      <c r="C227" s="7"/>
      <c r="D227" s="6"/>
      <c r="E227" s="6"/>
      <c r="F227" s="6"/>
      <c r="G227" s="6"/>
      <c r="H227" s="5"/>
      <c r="I227" s="5"/>
      <c r="J227" s="5"/>
      <c r="K227" s="5"/>
      <c r="L227" s="5"/>
      <c r="M227" s="5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4" ht="15" x14ac:dyDescent="0.25">
      <c r="A228" s="5"/>
      <c r="B228" s="8"/>
      <c r="C228" s="7"/>
      <c r="D228" s="6"/>
      <c r="E228" s="6"/>
      <c r="F228" s="6"/>
      <c r="G228" s="6"/>
      <c r="H228" s="5"/>
      <c r="I228" s="5"/>
      <c r="J228" s="5"/>
      <c r="K228" s="5"/>
      <c r="L228" s="5"/>
      <c r="M228" s="5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1:54" ht="15" x14ac:dyDescent="0.25">
      <c r="A229" s="5"/>
      <c r="B229" s="8"/>
      <c r="C229" s="7"/>
      <c r="D229" s="6"/>
      <c r="E229" s="6"/>
      <c r="F229" s="6"/>
      <c r="G229" s="6"/>
      <c r="H229" s="5"/>
      <c r="I229" s="5"/>
      <c r="J229" s="5"/>
      <c r="K229" s="5"/>
      <c r="L229" s="5"/>
      <c r="M229" s="5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1:54" ht="15" x14ac:dyDescent="0.25">
      <c r="A230" s="5"/>
      <c r="B230" s="8"/>
      <c r="C230" s="7"/>
      <c r="D230" s="6"/>
      <c r="E230" s="6"/>
      <c r="F230" s="6"/>
      <c r="G230" s="6"/>
      <c r="H230" s="5"/>
      <c r="I230" s="5"/>
      <c r="J230" s="5"/>
      <c r="K230" s="5"/>
      <c r="L230" s="5"/>
      <c r="M230" s="5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1:54" ht="15" x14ac:dyDescent="0.25">
      <c r="A231" s="5"/>
      <c r="B231" s="8"/>
      <c r="C231" s="7"/>
      <c r="D231" s="6"/>
      <c r="E231" s="6"/>
      <c r="F231" s="6"/>
      <c r="G231" s="6"/>
      <c r="H231" s="5"/>
      <c r="I231" s="5"/>
      <c r="J231" s="5"/>
      <c r="K231" s="5"/>
      <c r="L231" s="5"/>
      <c r="M231" s="5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1:54" ht="15" x14ac:dyDescent="0.25">
      <c r="A232" s="5"/>
      <c r="B232" s="8"/>
      <c r="C232" s="7"/>
      <c r="D232" s="6"/>
      <c r="E232" s="6"/>
      <c r="F232" s="6"/>
      <c r="G232" s="6"/>
      <c r="H232" s="5"/>
      <c r="I232" s="5"/>
      <c r="J232" s="5"/>
      <c r="K232" s="5"/>
      <c r="L232" s="5"/>
      <c r="M232" s="5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1:54" ht="15" x14ac:dyDescent="0.25">
      <c r="A233" s="5"/>
      <c r="B233" s="8"/>
      <c r="C233" s="7"/>
      <c r="D233" s="6"/>
      <c r="E233" s="6"/>
      <c r="F233" s="6"/>
      <c r="G233" s="6"/>
      <c r="H233" s="5"/>
      <c r="I233" s="5"/>
      <c r="J233" s="5"/>
      <c r="K233" s="5"/>
      <c r="L233" s="5"/>
      <c r="M233" s="5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1:54" ht="15" x14ac:dyDescent="0.25">
      <c r="A234" s="5"/>
      <c r="B234" s="8"/>
      <c r="C234" s="7"/>
      <c r="D234" s="6"/>
      <c r="E234" s="6"/>
      <c r="F234" s="6"/>
      <c r="G234" s="6"/>
      <c r="H234" s="5"/>
      <c r="I234" s="5"/>
      <c r="J234" s="5"/>
      <c r="K234" s="5"/>
      <c r="L234" s="5"/>
      <c r="M234" s="5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1:54" ht="15" x14ac:dyDescent="0.25">
      <c r="A235" s="5"/>
      <c r="B235" s="8"/>
      <c r="C235" s="7"/>
      <c r="D235" s="6"/>
      <c r="E235" s="6"/>
      <c r="F235" s="6"/>
      <c r="G235" s="6"/>
      <c r="H235" s="5"/>
      <c r="I235" s="5"/>
      <c r="J235" s="5"/>
      <c r="K235" s="5"/>
      <c r="L235" s="5"/>
      <c r="M235" s="5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1:54" ht="15" x14ac:dyDescent="0.25">
      <c r="A236" s="5"/>
      <c r="B236" s="8"/>
      <c r="C236" s="7"/>
      <c r="D236" s="6"/>
      <c r="E236" s="6"/>
      <c r="F236" s="6"/>
      <c r="G236" s="6"/>
      <c r="H236" s="5"/>
      <c r="I236" s="5"/>
      <c r="J236" s="5"/>
      <c r="K236" s="5"/>
      <c r="L236" s="5"/>
      <c r="M236" s="5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1:54" ht="15" x14ac:dyDescent="0.25">
      <c r="A237" s="5"/>
      <c r="B237" s="8"/>
      <c r="C237" s="7"/>
      <c r="D237" s="6"/>
      <c r="E237" s="6"/>
      <c r="F237" s="6"/>
      <c r="G237" s="6"/>
      <c r="H237" s="5"/>
      <c r="I237" s="5"/>
      <c r="J237" s="5"/>
      <c r="K237" s="5"/>
      <c r="L237" s="5"/>
      <c r="M237" s="5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1:54" ht="15" x14ac:dyDescent="0.25">
      <c r="A238" s="5"/>
      <c r="B238" s="8"/>
      <c r="C238" s="7"/>
      <c r="D238" s="6"/>
      <c r="E238" s="6"/>
      <c r="F238" s="6"/>
      <c r="G238" s="6"/>
      <c r="H238" s="5"/>
      <c r="I238" s="5"/>
      <c r="J238" s="5"/>
      <c r="K238" s="5"/>
      <c r="L238" s="5"/>
      <c r="M238" s="5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1:54" ht="15" x14ac:dyDescent="0.25">
      <c r="A239" s="5"/>
      <c r="B239" s="8"/>
      <c r="C239" s="7"/>
      <c r="D239" s="6"/>
      <c r="E239" s="6"/>
      <c r="F239" s="6"/>
      <c r="G239" s="6"/>
      <c r="H239" s="5"/>
      <c r="I239" s="5"/>
      <c r="J239" s="5"/>
      <c r="K239" s="5"/>
      <c r="L239" s="5"/>
      <c r="M239" s="5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1:54" ht="15" x14ac:dyDescent="0.25">
      <c r="A240" s="5"/>
      <c r="B240" s="8"/>
      <c r="C240" s="7"/>
      <c r="D240" s="6"/>
      <c r="E240" s="6"/>
      <c r="F240" s="6"/>
      <c r="G240" s="6"/>
      <c r="H240" s="5"/>
      <c r="I240" s="5"/>
      <c r="J240" s="5"/>
      <c r="K240" s="5"/>
      <c r="L240" s="5"/>
      <c r="M240" s="5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1:54" ht="15" x14ac:dyDescent="0.25">
      <c r="A241" s="5"/>
      <c r="B241" s="8"/>
      <c r="C241" s="7"/>
      <c r="D241" s="6"/>
      <c r="E241" s="6"/>
      <c r="F241" s="6"/>
      <c r="G241" s="6"/>
      <c r="H241" s="5"/>
      <c r="I241" s="5"/>
      <c r="J241" s="5"/>
      <c r="K241" s="5"/>
      <c r="L241" s="5"/>
      <c r="M241" s="5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1:54" ht="15" x14ac:dyDescent="0.25">
      <c r="A242" s="5"/>
      <c r="B242" s="8"/>
      <c r="C242" s="7"/>
      <c r="D242" s="6"/>
      <c r="E242" s="6"/>
      <c r="F242" s="6"/>
      <c r="G242" s="6"/>
      <c r="H242" s="5"/>
      <c r="I242" s="5"/>
      <c r="J242" s="5"/>
      <c r="K242" s="5"/>
      <c r="L242" s="5"/>
      <c r="M242" s="5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1:54" ht="15" x14ac:dyDescent="0.25">
      <c r="A243" s="5"/>
      <c r="B243" s="8"/>
      <c r="C243" s="7"/>
      <c r="D243" s="6"/>
      <c r="E243" s="6"/>
      <c r="F243" s="6"/>
      <c r="G243" s="6"/>
      <c r="H243" s="5"/>
      <c r="I243" s="5"/>
      <c r="J243" s="5"/>
      <c r="K243" s="5"/>
      <c r="L243" s="5"/>
      <c r="M243" s="5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1:54" ht="15" x14ac:dyDescent="0.25">
      <c r="A244" s="5"/>
      <c r="B244" s="8"/>
      <c r="C244" s="7"/>
      <c r="D244" s="6"/>
      <c r="E244" s="6"/>
      <c r="F244" s="6"/>
      <c r="G244" s="6"/>
      <c r="H244" s="5"/>
      <c r="I244" s="5"/>
      <c r="J244" s="5"/>
      <c r="K244" s="5"/>
      <c r="L244" s="5"/>
      <c r="M244" s="5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1:54" ht="15" x14ac:dyDescent="0.25">
      <c r="A245" s="5"/>
      <c r="B245" s="8"/>
      <c r="C245" s="7"/>
      <c r="D245" s="6"/>
      <c r="E245" s="6"/>
      <c r="F245" s="6"/>
      <c r="G245" s="6"/>
      <c r="H245" s="5"/>
      <c r="I245" s="5"/>
      <c r="J245" s="5"/>
      <c r="K245" s="5"/>
      <c r="L245" s="5"/>
      <c r="M245" s="5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1:54" ht="15" x14ac:dyDescent="0.25">
      <c r="A246" s="5"/>
      <c r="B246" s="8"/>
      <c r="C246" s="7"/>
      <c r="D246" s="6"/>
      <c r="E246" s="6"/>
      <c r="F246" s="6"/>
      <c r="G246" s="6"/>
      <c r="H246" s="5"/>
      <c r="I246" s="5"/>
      <c r="J246" s="5"/>
      <c r="K246" s="5"/>
      <c r="L246" s="5"/>
      <c r="M246" s="5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1:54" ht="15" x14ac:dyDescent="0.25">
      <c r="A247" s="5"/>
      <c r="B247" s="8"/>
      <c r="C247" s="7"/>
      <c r="D247" s="6"/>
      <c r="E247" s="6"/>
      <c r="F247" s="6"/>
      <c r="G247" s="6"/>
      <c r="H247" s="5"/>
      <c r="I247" s="5"/>
      <c r="J247" s="5"/>
      <c r="K247" s="5"/>
      <c r="L247" s="5"/>
      <c r="M247" s="5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1:54" ht="15" x14ac:dyDescent="0.25">
      <c r="A248" s="5"/>
      <c r="B248" s="8"/>
      <c r="C248" s="7"/>
      <c r="D248" s="6"/>
      <c r="E248" s="6"/>
      <c r="F248" s="6"/>
      <c r="G248" s="6"/>
      <c r="H248" s="5"/>
      <c r="I248" s="5"/>
      <c r="J248" s="5"/>
      <c r="K248" s="5"/>
      <c r="L248" s="5"/>
      <c r="M248" s="5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1:54" ht="15" x14ac:dyDescent="0.25">
      <c r="A249" s="5"/>
      <c r="B249" s="8"/>
      <c r="C249" s="7"/>
      <c r="D249" s="6"/>
      <c r="E249" s="6"/>
      <c r="F249" s="6"/>
      <c r="G249" s="6"/>
      <c r="H249" s="5"/>
      <c r="I249" s="5"/>
      <c r="J249" s="5"/>
      <c r="K249" s="5"/>
      <c r="L249" s="5"/>
      <c r="M249" s="5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1:54" ht="15" x14ac:dyDescent="0.25">
      <c r="A250" s="5"/>
      <c r="B250" s="8"/>
      <c r="C250" s="7"/>
      <c r="D250" s="6"/>
      <c r="E250" s="6"/>
      <c r="F250" s="6"/>
      <c r="G250" s="6"/>
      <c r="H250" s="5"/>
      <c r="I250" s="5"/>
      <c r="J250" s="5"/>
      <c r="K250" s="5"/>
      <c r="L250" s="5"/>
      <c r="M250" s="5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1:54" ht="15" x14ac:dyDescent="0.25">
      <c r="A251" s="5"/>
      <c r="B251" s="8"/>
      <c r="C251" s="7"/>
      <c r="D251" s="6"/>
      <c r="E251" s="6"/>
      <c r="F251" s="6"/>
      <c r="G251" s="6"/>
      <c r="H251" s="5"/>
      <c r="I251" s="5"/>
      <c r="J251" s="5"/>
      <c r="K251" s="5"/>
      <c r="L251" s="5"/>
      <c r="M251" s="5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1:54" ht="15" x14ac:dyDescent="0.25">
      <c r="A252" s="5"/>
      <c r="B252" s="8"/>
      <c r="C252" s="7"/>
      <c r="D252" s="6"/>
      <c r="E252" s="6"/>
      <c r="F252" s="6"/>
      <c r="G252" s="6"/>
      <c r="H252" s="5"/>
      <c r="I252" s="5"/>
      <c r="J252" s="5"/>
      <c r="K252" s="5"/>
      <c r="L252" s="5"/>
      <c r="M252" s="5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1:54" ht="15" x14ac:dyDescent="0.25">
      <c r="A253" s="5"/>
      <c r="B253" s="8"/>
      <c r="C253" s="7"/>
      <c r="D253" s="6"/>
      <c r="E253" s="6"/>
      <c r="F253" s="6"/>
      <c r="G253" s="6"/>
      <c r="H253" s="5"/>
      <c r="I253" s="5"/>
      <c r="J253" s="5"/>
      <c r="K253" s="5"/>
      <c r="L253" s="5"/>
      <c r="M253" s="5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1:54" ht="15" x14ac:dyDescent="0.25">
      <c r="A254" s="5"/>
      <c r="B254" s="8"/>
      <c r="C254" s="7"/>
      <c r="D254" s="6"/>
      <c r="E254" s="6"/>
      <c r="F254" s="6"/>
      <c r="G254" s="6"/>
      <c r="H254" s="5"/>
      <c r="I254" s="5"/>
      <c r="J254" s="5"/>
      <c r="K254" s="5"/>
      <c r="L254" s="5"/>
      <c r="M254" s="5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1:54" ht="15" x14ac:dyDescent="0.25">
      <c r="A255" s="5"/>
      <c r="B255" s="8"/>
      <c r="C255" s="7"/>
      <c r="D255" s="6"/>
      <c r="E255" s="6"/>
      <c r="F255" s="6"/>
      <c r="G255" s="6"/>
      <c r="H255" s="5"/>
      <c r="I255" s="5"/>
      <c r="J255" s="5"/>
      <c r="K255" s="5"/>
      <c r="L255" s="5"/>
      <c r="M255" s="5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1:54" ht="15" x14ac:dyDescent="0.25">
      <c r="A256" s="5"/>
      <c r="B256" s="8"/>
      <c r="C256" s="7"/>
      <c r="D256" s="6"/>
      <c r="E256" s="6"/>
      <c r="F256" s="6"/>
      <c r="G256" s="6"/>
      <c r="H256" s="5"/>
      <c r="I256" s="5"/>
      <c r="J256" s="5"/>
      <c r="K256" s="5"/>
      <c r="L256" s="5"/>
      <c r="M256" s="5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1:54" ht="15" x14ac:dyDescent="0.25">
      <c r="A257" s="5"/>
      <c r="B257" s="8"/>
      <c r="C257" s="7"/>
      <c r="D257" s="6"/>
      <c r="E257" s="6"/>
      <c r="F257" s="6"/>
      <c r="G257" s="6"/>
      <c r="H257" s="5"/>
      <c r="I257" s="5"/>
      <c r="J257" s="5"/>
      <c r="K257" s="5"/>
      <c r="L257" s="5"/>
      <c r="M257" s="5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1:54" ht="15" x14ac:dyDescent="0.25">
      <c r="A258" s="5"/>
      <c r="B258" s="8"/>
      <c r="C258" s="7"/>
      <c r="D258" s="6"/>
      <c r="E258" s="6"/>
      <c r="F258" s="6"/>
      <c r="G258" s="6"/>
      <c r="H258" s="5"/>
      <c r="I258" s="5"/>
      <c r="J258" s="5"/>
      <c r="K258" s="5"/>
      <c r="L258" s="5"/>
      <c r="M258" s="5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1:54" ht="15" x14ac:dyDescent="0.25">
      <c r="A259" s="5"/>
      <c r="B259" s="8"/>
      <c r="C259" s="7"/>
      <c r="D259" s="6"/>
      <c r="E259" s="6"/>
      <c r="F259" s="6"/>
      <c r="G259" s="6"/>
      <c r="H259" s="5"/>
      <c r="I259" s="5"/>
      <c r="J259" s="5"/>
      <c r="K259" s="5"/>
      <c r="L259" s="5"/>
      <c r="M259" s="5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1:54" ht="15" x14ac:dyDescent="0.25">
      <c r="A260" s="5"/>
      <c r="B260" s="8"/>
      <c r="C260" s="7"/>
      <c r="D260" s="6"/>
      <c r="E260" s="6"/>
      <c r="F260" s="6"/>
      <c r="G260" s="6"/>
      <c r="H260" s="5"/>
      <c r="I260" s="5"/>
      <c r="J260" s="5"/>
      <c r="K260" s="5"/>
      <c r="L260" s="5"/>
      <c r="M260" s="5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1:54" ht="15" x14ac:dyDescent="0.25">
      <c r="A261" s="5"/>
      <c r="B261" s="8"/>
      <c r="C261" s="7"/>
      <c r="D261" s="6"/>
      <c r="E261" s="6"/>
      <c r="F261" s="6"/>
      <c r="G261" s="6"/>
      <c r="H261" s="5"/>
      <c r="I261" s="5"/>
      <c r="J261" s="5"/>
      <c r="K261" s="5"/>
      <c r="L261" s="5"/>
      <c r="M261" s="5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1:54" ht="15" x14ac:dyDescent="0.25">
      <c r="A262" s="5"/>
      <c r="B262" s="8"/>
      <c r="C262" s="7"/>
      <c r="D262" s="6"/>
      <c r="E262" s="6"/>
      <c r="F262" s="6"/>
      <c r="G262" s="6"/>
      <c r="H262" s="5"/>
      <c r="I262" s="5"/>
      <c r="J262" s="5"/>
      <c r="K262" s="5"/>
      <c r="L262" s="5"/>
      <c r="M262" s="5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1:54" ht="15" x14ac:dyDescent="0.25">
      <c r="A263" s="5"/>
      <c r="B263" s="8"/>
      <c r="C263" s="7"/>
      <c r="D263" s="6"/>
      <c r="E263" s="6"/>
      <c r="F263" s="6"/>
      <c r="G263" s="6"/>
      <c r="H263" s="5"/>
      <c r="I263" s="5"/>
      <c r="J263" s="5"/>
      <c r="K263" s="5"/>
      <c r="L263" s="5"/>
      <c r="M263" s="5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1:54" ht="15" x14ac:dyDescent="0.25">
      <c r="A264" s="5"/>
      <c r="B264" s="8"/>
      <c r="C264" s="7"/>
      <c r="D264" s="6"/>
      <c r="E264" s="6"/>
      <c r="F264" s="6"/>
      <c r="G264" s="6"/>
      <c r="H264" s="5"/>
      <c r="I264" s="5"/>
      <c r="J264" s="5"/>
      <c r="K264" s="5"/>
      <c r="L264" s="5"/>
      <c r="M264" s="5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1:54" ht="15" x14ac:dyDescent="0.25">
      <c r="A265" s="5"/>
      <c r="B265" s="8"/>
      <c r="C265" s="7"/>
      <c r="D265" s="6"/>
      <c r="E265" s="6"/>
      <c r="F265" s="6"/>
      <c r="G265" s="6"/>
      <c r="H265" s="5"/>
      <c r="I265" s="5"/>
      <c r="J265" s="5"/>
      <c r="K265" s="5"/>
      <c r="L265" s="5"/>
      <c r="M265" s="5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1:54" ht="15" x14ac:dyDescent="0.25">
      <c r="A266" s="5"/>
      <c r="B266" s="8"/>
      <c r="C266" s="7"/>
      <c r="D266" s="6"/>
      <c r="E266" s="6"/>
      <c r="F266" s="6"/>
      <c r="G266" s="6"/>
      <c r="H266" s="5"/>
      <c r="I266" s="5"/>
      <c r="J266" s="5"/>
      <c r="K266" s="5"/>
      <c r="L266" s="5"/>
      <c r="M266" s="5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1:54" ht="15" x14ac:dyDescent="0.25">
      <c r="A267" s="5"/>
      <c r="B267" s="8"/>
      <c r="C267" s="7"/>
      <c r="D267" s="6"/>
      <c r="E267" s="6"/>
      <c r="F267" s="6"/>
      <c r="G267" s="6"/>
      <c r="H267" s="5"/>
      <c r="I267" s="5"/>
      <c r="J267" s="5"/>
      <c r="K267" s="5"/>
      <c r="L267" s="5"/>
      <c r="M267" s="5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1:54" ht="15" x14ac:dyDescent="0.25">
      <c r="A268" s="5"/>
      <c r="B268" s="8"/>
      <c r="C268" s="7"/>
      <c r="D268" s="6"/>
      <c r="E268" s="6"/>
      <c r="F268" s="6"/>
      <c r="G268" s="6"/>
      <c r="H268" s="5"/>
      <c r="I268" s="5"/>
      <c r="J268" s="5"/>
      <c r="K268" s="5"/>
      <c r="L268" s="5"/>
      <c r="M268" s="5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1:54" ht="15" x14ac:dyDescent="0.25">
      <c r="A269" s="5"/>
      <c r="B269" s="8"/>
      <c r="C269" s="7"/>
      <c r="D269" s="6"/>
      <c r="E269" s="6"/>
      <c r="F269" s="6"/>
      <c r="G269" s="6"/>
      <c r="H269" s="5"/>
      <c r="I269" s="5"/>
      <c r="J269" s="5"/>
      <c r="K269" s="5"/>
      <c r="L269" s="5"/>
      <c r="M269" s="5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1:54" ht="15" x14ac:dyDescent="0.25">
      <c r="A270" s="5"/>
      <c r="B270" s="8"/>
      <c r="C270" s="7"/>
      <c r="D270" s="6"/>
      <c r="E270" s="6"/>
      <c r="F270" s="6"/>
      <c r="G270" s="6"/>
      <c r="H270" s="5"/>
      <c r="I270" s="5"/>
      <c r="J270" s="5"/>
      <c r="K270" s="5"/>
      <c r="L270" s="5"/>
      <c r="M270" s="5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1:54" ht="15" x14ac:dyDescent="0.25">
      <c r="A271" s="5"/>
      <c r="B271" s="8"/>
      <c r="C271" s="7"/>
      <c r="D271" s="6"/>
      <c r="E271" s="6"/>
      <c r="F271" s="6"/>
      <c r="G271" s="6"/>
      <c r="H271" s="5"/>
      <c r="I271" s="5"/>
      <c r="J271" s="5"/>
      <c r="K271" s="5"/>
      <c r="L271" s="5"/>
      <c r="M271" s="5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1:54" ht="15" x14ac:dyDescent="0.25">
      <c r="A272" s="5"/>
      <c r="B272" s="8"/>
      <c r="C272" s="7"/>
      <c r="D272" s="6"/>
      <c r="E272" s="6"/>
      <c r="F272" s="6"/>
      <c r="G272" s="6"/>
      <c r="H272" s="5"/>
      <c r="I272" s="5"/>
      <c r="J272" s="5"/>
      <c r="K272" s="5"/>
      <c r="L272" s="5"/>
      <c r="M272" s="5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1:54" ht="15" x14ac:dyDescent="0.25">
      <c r="A273" s="5"/>
      <c r="B273" s="8"/>
      <c r="C273" s="7"/>
      <c r="D273" s="6"/>
      <c r="E273" s="6"/>
      <c r="F273" s="6"/>
      <c r="G273" s="6"/>
      <c r="H273" s="5"/>
      <c r="I273" s="5"/>
      <c r="J273" s="5"/>
      <c r="K273" s="5"/>
      <c r="L273" s="5"/>
      <c r="M273" s="5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1:54" ht="15" x14ac:dyDescent="0.25">
      <c r="A274" s="5"/>
      <c r="B274" s="8"/>
      <c r="C274" s="7"/>
      <c r="D274" s="6"/>
      <c r="E274" s="6"/>
      <c r="F274" s="6"/>
      <c r="G274" s="6"/>
      <c r="H274" s="5"/>
      <c r="I274" s="5"/>
      <c r="J274" s="5"/>
      <c r="K274" s="5"/>
      <c r="L274" s="5"/>
      <c r="M274" s="5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1:54" ht="15" x14ac:dyDescent="0.25">
      <c r="A275" s="5"/>
      <c r="B275" s="8"/>
      <c r="C275" s="7"/>
      <c r="D275" s="6"/>
      <c r="E275" s="6"/>
      <c r="F275" s="6"/>
      <c r="G275" s="6"/>
      <c r="H275" s="5"/>
      <c r="I275" s="5"/>
      <c r="J275" s="5"/>
      <c r="K275" s="5"/>
      <c r="L275" s="5"/>
      <c r="M275" s="5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1:54" ht="15" x14ac:dyDescent="0.25">
      <c r="A276" s="5"/>
      <c r="B276" s="8"/>
      <c r="C276" s="7"/>
      <c r="D276" s="6"/>
      <c r="E276" s="6"/>
      <c r="F276" s="6"/>
      <c r="G276" s="6"/>
      <c r="H276" s="5"/>
      <c r="I276" s="5"/>
      <c r="J276" s="5"/>
      <c r="K276" s="5"/>
      <c r="L276" s="5"/>
      <c r="M276" s="5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1:54" ht="15" x14ac:dyDescent="0.25">
      <c r="A277" s="5"/>
      <c r="B277" s="8"/>
      <c r="C277" s="7"/>
      <c r="D277" s="6"/>
      <c r="E277" s="6"/>
      <c r="F277" s="6"/>
      <c r="G277" s="6"/>
      <c r="H277" s="5"/>
      <c r="I277" s="5"/>
      <c r="J277" s="5"/>
      <c r="K277" s="5"/>
      <c r="L277" s="5"/>
      <c r="M277" s="5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1:54" ht="15" x14ac:dyDescent="0.25">
      <c r="A278" s="5"/>
      <c r="B278" s="8"/>
      <c r="C278" s="7"/>
      <c r="D278" s="6"/>
      <c r="E278" s="6"/>
      <c r="F278" s="6"/>
      <c r="G278" s="6"/>
      <c r="H278" s="5"/>
      <c r="I278" s="5"/>
      <c r="J278" s="5"/>
      <c r="K278" s="5"/>
      <c r="L278" s="5"/>
      <c r="M278" s="5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1:54" ht="15" x14ac:dyDescent="0.25">
      <c r="A279" s="5"/>
      <c r="B279" s="8"/>
      <c r="C279" s="7"/>
      <c r="D279" s="6"/>
      <c r="E279" s="6"/>
      <c r="F279" s="6"/>
      <c r="G279" s="6"/>
      <c r="H279" s="5"/>
      <c r="I279" s="5"/>
      <c r="J279" s="5"/>
      <c r="K279" s="5"/>
      <c r="L279" s="5"/>
      <c r="M279" s="5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1:54" ht="15" x14ac:dyDescent="0.25">
      <c r="A280" s="5"/>
      <c r="B280" s="8"/>
      <c r="C280" s="7"/>
      <c r="D280" s="6"/>
      <c r="E280" s="6"/>
      <c r="F280" s="6"/>
      <c r="G280" s="6"/>
      <c r="H280" s="5"/>
      <c r="I280" s="5"/>
      <c r="J280" s="5"/>
      <c r="K280" s="5"/>
      <c r="L280" s="5"/>
      <c r="M280" s="5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1:54" ht="15" x14ac:dyDescent="0.25">
      <c r="A281" s="5"/>
      <c r="B281" s="8"/>
      <c r="C281" s="7"/>
      <c r="D281" s="6"/>
      <c r="E281" s="6"/>
      <c r="F281" s="6"/>
      <c r="G281" s="6"/>
      <c r="H281" s="5"/>
      <c r="I281" s="5"/>
      <c r="J281" s="5"/>
      <c r="K281" s="5"/>
      <c r="L281" s="5"/>
      <c r="M281" s="5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1:54" ht="15" x14ac:dyDescent="0.25">
      <c r="A282" s="5"/>
      <c r="B282" s="8"/>
      <c r="C282" s="7"/>
      <c r="D282" s="6"/>
      <c r="E282" s="6"/>
      <c r="F282" s="6"/>
      <c r="G282" s="6"/>
      <c r="H282" s="5"/>
      <c r="I282" s="5"/>
      <c r="J282" s="5"/>
      <c r="K282" s="5"/>
      <c r="L282" s="5"/>
      <c r="M282" s="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1:54" ht="15" x14ac:dyDescent="0.25">
      <c r="A283" s="5"/>
      <c r="B283" s="8"/>
      <c r="C283" s="7"/>
      <c r="D283" s="6"/>
      <c r="E283" s="6"/>
      <c r="F283" s="6"/>
      <c r="G283" s="6"/>
      <c r="H283" s="5"/>
      <c r="I283" s="5"/>
      <c r="J283" s="5"/>
      <c r="K283" s="5"/>
      <c r="L283" s="5"/>
      <c r="M283" s="5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1:54" ht="15" x14ac:dyDescent="0.25">
      <c r="A284" s="5"/>
      <c r="B284" s="8"/>
      <c r="C284" s="7"/>
      <c r="D284" s="6"/>
      <c r="E284" s="6"/>
      <c r="F284" s="6"/>
      <c r="G284" s="6"/>
      <c r="H284" s="5"/>
      <c r="I284" s="5"/>
      <c r="J284" s="5"/>
      <c r="K284" s="5"/>
      <c r="L284" s="5"/>
      <c r="M284" s="5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1:54" ht="15" x14ac:dyDescent="0.25">
      <c r="A285" s="5"/>
      <c r="B285" s="8"/>
      <c r="C285" s="7"/>
      <c r="D285" s="6"/>
      <c r="E285" s="6"/>
      <c r="F285" s="6"/>
      <c r="G285" s="6"/>
      <c r="H285" s="5"/>
      <c r="I285" s="5"/>
      <c r="J285" s="5"/>
      <c r="K285" s="5"/>
      <c r="L285" s="5"/>
      <c r="M285" s="5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1:54" ht="15" x14ac:dyDescent="0.25">
      <c r="A286" s="5"/>
      <c r="B286" s="8"/>
      <c r="C286" s="7"/>
      <c r="D286" s="6"/>
      <c r="E286" s="6"/>
      <c r="F286" s="6"/>
      <c r="G286" s="6"/>
      <c r="H286" s="5"/>
      <c r="I286" s="5"/>
      <c r="J286" s="5"/>
      <c r="K286" s="5"/>
      <c r="L286" s="5"/>
      <c r="M286" s="5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1:54" ht="15" x14ac:dyDescent="0.25">
      <c r="A287" s="5"/>
      <c r="B287" s="8"/>
      <c r="C287" s="7"/>
      <c r="D287" s="6"/>
      <c r="E287" s="6"/>
      <c r="F287" s="6"/>
      <c r="G287" s="6"/>
      <c r="H287" s="5"/>
      <c r="I287" s="5"/>
      <c r="J287" s="5"/>
      <c r="K287" s="5"/>
      <c r="L287" s="5"/>
      <c r="M287" s="5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1:54" ht="15" x14ac:dyDescent="0.25">
      <c r="A288" s="5"/>
      <c r="B288" s="8"/>
      <c r="C288" s="7"/>
      <c r="D288" s="6"/>
      <c r="E288" s="6"/>
      <c r="F288" s="6"/>
      <c r="G288" s="6"/>
      <c r="H288" s="5"/>
      <c r="I288" s="5"/>
      <c r="J288" s="5"/>
      <c r="K288" s="5"/>
      <c r="L288" s="5"/>
      <c r="M288" s="5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1:54" ht="15" x14ac:dyDescent="0.25">
      <c r="A289" s="5"/>
      <c r="B289" s="8"/>
      <c r="C289" s="7"/>
      <c r="D289" s="6"/>
      <c r="E289" s="6"/>
      <c r="F289" s="6"/>
      <c r="G289" s="6"/>
      <c r="H289" s="5"/>
      <c r="I289" s="5"/>
      <c r="J289" s="5"/>
      <c r="K289" s="5"/>
      <c r="L289" s="5"/>
      <c r="M289" s="5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1:54" ht="15" x14ac:dyDescent="0.25">
      <c r="A290" s="5"/>
      <c r="B290" s="8"/>
      <c r="C290" s="7"/>
      <c r="D290" s="6"/>
      <c r="E290" s="6"/>
      <c r="F290" s="6"/>
      <c r="G290" s="6"/>
      <c r="H290" s="5"/>
      <c r="I290" s="5"/>
      <c r="J290" s="5"/>
      <c r="K290" s="5"/>
      <c r="L290" s="5"/>
      <c r="M290" s="5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1:54" ht="15" x14ac:dyDescent="0.25">
      <c r="A291" s="5"/>
      <c r="B291" s="8"/>
      <c r="C291" s="7"/>
      <c r="D291" s="6"/>
      <c r="E291" s="6"/>
      <c r="F291" s="6"/>
      <c r="G291" s="6"/>
      <c r="H291" s="5"/>
      <c r="I291" s="5"/>
      <c r="J291" s="5"/>
      <c r="K291" s="5"/>
      <c r="L291" s="5"/>
      <c r="M291" s="5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1:54" ht="15" x14ac:dyDescent="0.25">
      <c r="A292" s="5"/>
      <c r="B292" s="8"/>
      <c r="C292" s="7"/>
      <c r="D292" s="6"/>
      <c r="E292" s="6"/>
      <c r="F292" s="6"/>
      <c r="G292" s="6"/>
      <c r="H292" s="5"/>
      <c r="I292" s="5"/>
      <c r="J292" s="5"/>
      <c r="K292" s="5"/>
      <c r="L292" s="5"/>
      <c r="M292" s="5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1:54" ht="15" x14ac:dyDescent="0.25">
      <c r="A293" s="5"/>
      <c r="B293" s="8"/>
      <c r="C293" s="7"/>
      <c r="D293" s="6"/>
      <c r="E293" s="6"/>
      <c r="F293" s="6"/>
      <c r="G293" s="6"/>
      <c r="H293" s="5"/>
      <c r="I293" s="5"/>
      <c r="J293" s="5"/>
      <c r="K293" s="5"/>
      <c r="L293" s="5"/>
      <c r="M293" s="5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1:54" ht="15" x14ac:dyDescent="0.25">
      <c r="A294" s="5"/>
      <c r="B294" s="8"/>
      <c r="C294" s="7"/>
      <c r="D294" s="6"/>
      <c r="E294" s="6"/>
      <c r="F294" s="6"/>
      <c r="G294" s="6"/>
      <c r="H294" s="5"/>
      <c r="I294" s="5"/>
      <c r="J294" s="5"/>
      <c r="K294" s="5"/>
      <c r="L294" s="5"/>
      <c r="M294" s="5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1:54" ht="15" x14ac:dyDescent="0.25">
      <c r="A295" s="5"/>
      <c r="B295" s="8"/>
      <c r="C295" s="7"/>
      <c r="D295" s="6"/>
      <c r="E295" s="6"/>
      <c r="F295" s="6"/>
      <c r="G295" s="6"/>
      <c r="H295" s="5"/>
      <c r="I295" s="5"/>
      <c r="J295" s="5"/>
      <c r="K295" s="5"/>
      <c r="L295" s="5"/>
      <c r="M295" s="5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1:54" ht="15" x14ac:dyDescent="0.25">
      <c r="A296" s="5"/>
      <c r="B296" s="8"/>
      <c r="C296" s="7"/>
      <c r="D296" s="6"/>
      <c r="E296" s="6"/>
      <c r="F296" s="6"/>
      <c r="G296" s="6"/>
      <c r="H296" s="5"/>
      <c r="I296" s="5"/>
      <c r="J296" s="5"/>
      <c r="K296" s="5"/>
      <c r="L296" s="5"/>
      <c r="M296" s="5"/>
      <c r="N296" s="9"/>
      <c r="O296" s="9"/>
      <c r="P296" s="9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1:54" ht="15" x14ac:dyDescent="0.25">
      <c r="A297" s="5"/>
      <c r="B297" s="8"/>
      <c r="C297" s="7"/>
      <c r="D297" s="6"/>
      <c r="E297" s="6"/>
      <c r="F297" s="6"/>
      <c r="G297" s="6"/>
      <c r="H297" s="5"/>
      <c r="I297" s="5"/>
      <c r="J297" s="5"/>
      <c r="K297" s="5"/>
      <c r="L297" s="5"/>
      <c r="M297" s="5"/>
      <c r="N297" s="9"/>
      <c r="O297" s="9"/>
      <c r="P297" s="9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1:54" ht="15" x14ac:dyDescent="0.25">
      <c r="A298" s="5"/>
      <c r="B298" s="8"/>
      <c r="C298" s="7"/>
      <c r="D298" s="6"/>
      <c r="E298" s="6"/>
      <c r="F298" s="6"/>
      <c r="G298" s="6"/>
      <c r="H298" s="5"/>
      <c r="I298" s="5"/>
      <c r="J298" s="5"/>
      <c r="K298" s="5"/>
      <c r="L298" s="5"/>
      <c r="M298" s="5"/>
      <c r="N298" s="9"/>
      <c r="O298" s="9"/>
      <c r="P298" s="9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1:54" ht="15" x14ac:dyDescent="0.25">
      <c r="A299" s="5"/>
      <c r="B299" s="8"/>
      <c r="C299" s="7"/>
      <c r="D299" s="6"/>
      <c r="E299" s="6"/>
      <c r="F299" s="6"/>
      <c r="G299" s="6"/>
      <c r="H299" s="5"/>
      <c r="I299" s="5"/>
      <c r="J299" s="5"/>
      <c r="K299" s="5"/>
      <c r="L299" s="5"/>
      <c r="M299" s="5"/>
      <c r="N299" s="9"/>
      <c r="O299" s="9"/>
      <c r="P299" s="9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1:54" ht="15" x14ac:dyDescent="0.25">
      <c r="A300" s="5"/>
      <c r="B300" s="8"/>
      <c r="C300" s="7"/>
      <c r="D300" s="6"/>
      <c r="E300" s="6"/>
      <c r="F300" s="6"/>
      <c r="G300" s="6"/>
      <c r="H300" s="5"/>
      <c r="I300" s="5"/>
      <c r="J300" s="5"/>
      <c r="K300" s="5"/>
      <c r="L300" s="5"/>
      <c r="M300" s="5"/>
      <c r="N300" s="9"/>
      <c r="O300" s="9"/>
      <c r="P300" s="9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1:54" ht="15" x14ac:dyDescent="0.25">
      <c r="A301" s="5"/>
      <c r="B301" s="8"/>
      <c r="C301" s="7"/>
      <c r="D301" s="6"/>
      <c r="E301" s="6"/>
      <c r="F301" s="6"/>
      <c r="G301" s="6"/>
      <c r="H301" s="5"/>
      <c r="I301" s="5"/>
      <c r="J301" s="5"/>
      <c r="K301" s="5"/>
      <c r="L301" s="5"/>
      <c r="M301" s="5"/>
      <c r="N301" s="9"/>
      <c r="O301" s="9"/>
      <c r="P301" s="9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1:54" ht="15" x14ac:dyDescent="0.25">
      <c r="A302" s="5"/>
      <c r="B302" s="8"/>
      <c r="C302" s="7"/>
      <c r="D302" s="6"/>
      <c r="E302" s="6"/>
      <c r="F302" s="6"/>
      <c r="G302" s="6"/>
      <c r="H302" s="5"/>
      <c r="I302" s="5"/>
      <c r="J302" s="5"/>
      <c r="K302" s="5"/>
      <c r="L302" s="5"/>
      <c r="M302" s="5"/>
      <c r="N302" s="9"/>
      <c r="O302" s="9"/>
      <c r="P302" s="9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1:54" ht="15" x14ac:dyDescent="0.25">
      <c r="A303" s="5"/>
      <c r="B303" s="8"/>
      <c r="C303" s="7"/>
      <c r="D303" s="6"/>
      <c r="E303" s="6"/>
      <c r="F303" s="6"/>
      <c r="G303" s="6"/>
      <c r="H303" s="5"/>
      <c r="I303" s="5"/>
      <c r="J303" s="5"/>
      <c r="K303" s="5"/>
      <c r="L303" s="5"/>
      <c r="M303" s="5"/>
      <c r="N303" s="9"/>
      <c r="O303" s="9"/>
      <c r="P303" s="9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1:54" ht="15" x14ac:dyDescent="0.25">
      <c r="A304" s="5"/>
      <c r="B304" s="8"/>
      <c r="C304" s="7"/>
      <c r="D304" s="6"/>
      <c r="E304" s="6"/>
      <c r="F304" s="6"/>
      <c r="G304" s="6"/>
      <c r="H304" s="5"/>
      <c r="I304" s="5"/>
      <c r="J304" s="5"/>
      <c r="K304" s="5"/>
      <c r="L304" s="5"/>
      <c r="M304" s="5"/>
      <c r="N304" s="9"/>
      <c r="O304" s="9"/>
      <c r="P304" s="9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1:54" ht="15" x14ac:dyDescent="0.25">
      <c r="A305" s="5"/>
      <c r="B305" s="8"/>
      <c r="C305" s="7"/>
      <c r="D305" s="6"/>
      <c r="E305" s="6"/>
      <c r="F305" s="6"/>
      <c r="G305" s="6"/>
      <c r="H305" s="5"/>
      <c r="I305" s="5"/>
      <c r="J305" s="5"/>
      <c r="K305" s="5"/>
      <c r="L305" s="5"/>
      <c r="M305" s="5"/>
      <c r="N305" s="9"/>
      <c r="O305" s="9"/>
      <c r="P305" s="9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1:54" ht="15" x14ac:dyDescent="0.25">
      <c r="A306" s="5"/>
      <c r="B306" s="8"/>
      <c r="C306" s="7"/>
      <c r="D306" s="6"/>
      <c r="E306" s="6"/>
      <c r="F306" s="6"/>
      <c r="G306" s="6"/>
      <c r="H306" s="5"/>
      <c r="I306" s="5"/>
      <c r="J306" s="5"/>
      <c r="K306" s="5"/>
      <c r="L306" s="5"/>
      <c r="M306" s="5"/>
      <c r="N306" s="9"/>
      <c r="O306" s="9"/>
      <c r="P306" s="9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1:54" ht="15" x14ac:dyDescent="0.25">
      <c r="A307" s="5"/>
      <c r="B307" s="8"/>
      <c r="C307" s="7"/>
      <c r="D307" s="6"/>
      <c r="E307" s="6"/>
      <c r="F307" s="6"/>
      <c r="G307" s="6"/>
      <c r="H307" s="5"/>
      <c r="I307" s="5"/>
      <c r="J307" s="5"/>
      <c r="K307" s="5"/>
      <c r="L307" s="5"/>
      <c r="M307" s="5"/>
      <c r="N307" s="9"/>
      <c r="O307" s="9"/>
      <c r="P307" s="9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1:54" ht="15" x14ac:dyDescent="0.25">
      <c r="A308" s="5"/>
      <c r="B308" s="8"/>
      <c r="C308" s="7"/>
      <c r="D308" s="6"/>
      <c r="E308" s="6"/>
      <c r="F308" s="6"/>
      <c r="G308" s="6"/>
      <c r="H308" s="5"/>
      <c r="I308" s="5"/>
      <c r="J308" s="5"/>
      <c r="K308" s="5"/>
      <c r="L308" s="5"/>
      <c r="M308" s="5"/>
      <c r="N308" s="9"/>
      <c r="O308" s="9"/>
      <c r="P308" s="9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1:54" ht="15" x14ac:dyDescent="0.25">
      <c r="A309" s="5"/>
      <c r="B309" s="8"/>
      <c r="C309" s="7"/>
      <c r="D309" s="6"/>
      <c r="E309" s="6"/>
      <c r="F309" s="6"/>
      <c r="G309" s="6"/>
      <c r="H309" s="5"/>
      <c r="I309" s="5"/>
      <c r="J309" s="5"/>
      <c r="K309" s="5"/>
      <c r="L309" s="5"/>
      <c r="M309" s="5"/>
      <c r="N309" s="9"/>
      <c r="O309" s="9"/>
      <c r="P309" s="9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1:54" ht="15" x14ac:dyDescent="0.25">
      <c r="A310" s="5"/>
      <c r="B310" s="8"/>
      <c r="C310" s="7"/>
      <c r="D310" s="6"/>
      <c r="E310" s="6"/>
      <c r="F310" s="6"/>
      <c r="G310" s="6"/>
      <c r="H310" s="5"/>
      <c r="I310" s="5"/>
      <c r="J310" s="5"/>
      <c r="K310" s="5"/>
      <c r="L310" s="5"/>
      <c r="M310" s="5"/>
      <c r="N310" s="9"/>
      <c r="O310" s="9"/>
      <c r="P310" s="9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1:54" ht="15" x14ac:dyDescent="0.25">
      <c r="A311" s="5"/>
      <c r="B311" s="8"/>
      <c r="C311" s="7"/>
      <c r="D311" s="6"/>
      <c r="E311" s="6"/>
      <c r="F311" s="6"/>
      <c r="G311" s="6"/>
      <c r="H311" s="5"/>
      <c r="I311" s="5"/>
      <c r="J311" s="5"/>
      <c r="K311" s="5"/>
      <c r="L311" s="5"/>
      <c r="M311" s="5"/>
      <c r="N311" s="9"/>
      <c r="O311" s="9"/>
      <c r="P311" s="9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  <row r="312" spans="1:54" ht="15" x14ac:dyDescent="0.25">
      <c r="A312" s="5"/>
      <c r="B312" s="8"/>
      <c r="C312" s="7"/>
      <c r="D312" s="6"/>
      <c r="E312" s="6"/>
      <c r="F312" s="6"/>
      <c r="G312" s="6"/>
      <c r="H312" s="5"/>
      <c r="I312" s="5"/>
      <c r="J312" s="5"/>
      <c r="K312" s="5"/>
      <c r="L312" s="5"/>
      <c r="M312" s="5"/>
      <c r="N312" s="9"/>
      <c r="O312" s="9"/>
      <c r="P312" s="9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</row>
    <row r="313" spans="1:54" ht="15" x14ac:dyDescent="0.25">
      <c r="A313" s="5"/>
      <c r="B313" s="8"/>
      <c r="C313" s="7"/>
      <c r="D313" s="6"/>
      <c r="E313" s="6"/>
      <c r="F313" s="6"/>
      <c r="G313" s="6"/>
      <c r="H313" s="5"/>
      <c r="I313" s="5"/>
      <c r="J313" s="5"/>
      <c r="K313" s="5"/>
      <c r="L313" s="5"/>
      <c r="M313" s="5"/>
      <c r="N313" s="9"/>
      <c r="O313" s="9"/>
      <c r="P313" s="9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1:54" ht="15" x14ac:dyDescent="0.25">
      <c r="A314" s="5"/>
      <c r="B314" s="8"/>
      <c r="C314" s="7"/>
      <c r="D314" s="6"/>
      <c r="E314" s="6"/>
      <c r="F314" s="6"/>
      <c r="G314" s="6"/>
      <c r="H314" s="5"/>
      <c r="I314" s="5"/>
      <c r="J314" s="5"/>
      <c r="K314" s="5"/>
      <c r="L314" s="5"/>
      <c r="M314" s="5"/>
      <c r="N314" s="9"/>
      <c r="O314" s="9"/>
      <c r="P314" s="9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</row>
    <row r="315" spans="1:54" ht="15" x14ac:dyDescent="0.25">
      <c r="A315" s="5"/>
      <c r="B315" s="8"/>
      <c r="C315" s="7"/>
      <c r="D315" s="6"/>
      <c r="E315" s="6"/>
      <c r="F315" s="6"/>
      <c r="G315" s="6"/>
      <c r="H315" s="5"/>
      <c r="I315" s="5"/>
      <c r="J315" s="5"/>
      <c r="K315" s="5"/>
      <c r="L315" s="5"/>
      <c r="M315" s="5"/>
      <c r="N315" s="9"/>
      <c r="O315" s="9"/>
      <c r="P315" s="9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</row>
    <row r="316" spans="1:54" ht="15" x14ac:dyDescent="0.25">
      <c r="A316" s="5"/>
      <c r="B316" s="8"/>
      <c r="C316" s="7"/>
      <c r="D316" s="6"/>
      <c r="E316" s="6"/>
      <c r="F316" s="6"/>
      <c r="G316" s="6"/>
      <c r="H316" s="5"/>
      <c r="I316" s="5"/>
      <c r="J316" s="5"/>
      <c r="K316" s="5"/>
      <c r="L316" s="5"/>
      <c r="M316" s="5"/>
      <c r="N316" s="9"/>
      <c r="O316" s="9"/>
      <c r="P316" s="9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</row>
    <row r="317" spans="1:54" ht="15" x14ac:dyDescent="0.25">
      <c r="A317" s="5"/>
      <c r="B317" s="8"/>
      <c r="C317" s="7"/>
      <c r="D317" s="6"/>
      <c r="E317" s="6"/>
      <c r="F317" s="6"/>
      <c r="G317" s="6"/>
      <c r="H317" s="5"/>
      <c r="I317" s="5"/>
      <c r="J317" s="5"/>
      <c r="K317" s="5"/>
      <c r="L317" s="5"/>
      <c r="M317" s="5"/>
      <c r="N317" s="9"/>
      <c r="O317" s="9"/>
      <c r="P317" s="9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</row>
    <row r="318" spans="1:54" ht="15" x14ac:dyDescent="0.25">
      <c r="A318" s="5"/>
      <c r="B318" s="8"/>
      <c r="C318" s="7"/>
      <c r="D318" s="6"/>
      <c r="E318" s="6"/>
      <c r="F318" s="6"/>
      <c r="G318" s="6"/>
      <c r="H318" s="5"/>
      <c r="I318" s="5"/>
      <c r="J318" s="5"/>
      <c r="K318" s="5"/>
      <c r="L318" s="5"/>
      <c r="M318" s="5"/>
      <c r="N318" s="9"/>
      <c r="O318" s="9"/>
      <c r="P318" s="9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</row>
    <row r="319" spans="1:54" ht="15" x14ac:dyDescent="0.25">
      <c r="A319" s="5"/>
      <c r="B319" s="8"/>
      <c r="C319" s="7"/>
      <c r="D319" s="6"/>
      <c r="E319" s="6"/>
      <c r="F319" s="6"/>
      <c r="G319" s="6"/>
      <c r="H319" s="5"/>
      <c r="I319" s="5"/>
      <c r="J319" s="5"/>
      <c r="K319" s="5"/>
      <c r="L319" s="5"/>
      <c r="M319" s="5"/>
      <c r="N319" s="9"/>
      <c r="O319" s="9"/>
      <c r="P319" s="9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</row>
    <row r="320" spans="1:54" ht="15" x14ac:dyDescent="0.25">
      <c r="A320" s="5"/>
      <c r="B320" s="8"/>
      <c r="C320" s="7"/>
      <c r="D320" s="6"/>
      <c r="E320" s="6"/>
      <c r="F320" s="6"/>
      <c r="G320" s="6"/>
      <c r="H320" s="5"/>
      <c r="I320" s="5"/>
      <c r="J320" s="5"/>
      <c r="K320" s="5"/>
      <c r="L320" s="5"/>
      <c r="M320" s="5"/>
      <c r="N320" s="9"/>
      <c r="O320" s="9"/>
      <c r="P320" s="9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</row>
    <row r="321" spans="1:54" ht="15" x14ac:dyDescent="0.25">
      <c r="A321" s="5"/>
      <c r="B321" s="8"/>
      <c r="C321" s="7"/>
      <c r="D321" s="6"/>
      <c r="E321" s="6"/>
      <c r="F321" s="6"/>
      <c r="G321" s="6"/>
      <c r="H321" s="5"/>
      <c r="I321" s="5"/>
      <c r="J321" s="5"/>
      <c r="K321" s="5"/>
      <c r="L321" s="5"/>
      <c r="M321" s="5"/>
      <c r="N321" s="9"/>
      <c r="O321" s="9"/>
      <c r="P321" s="9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</row>
    <row r="322" spans="1:54" ht="15" x14ac:dyDescent="0.25">
      <c r="A322" s="5"/>
      <c r="B322" s="8"/>
      <c r="C322" s="7"/>
      <c r="D322" s="6"/>
      <c r="E322" s="6"/>
      <c r="F322" s="6"/>
      <c r="G322" s="6"/>
      <c r="H322" s="5"/>
      <c r="I322" s="5"/>
      <c r="J322" s="5"/>
      <c r="K322" s="5"/>
      <c r="L322" s="5"/>
      <c r="M322" s="5"/>
      <c r="N322" s="9"/>
      <c r="O322" s="9"/>
      <c r="P322" s="9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</row>
    <row r="323" spans="1:54" ht="15" x14ac:dyDescent="0.25">
      <c r="A323" s="5"/>
      <c r="B323" s="8"/>
      <c r="C323" s="7"/>
      <c r="D323" s="6"/>
      <c r="E323" s="6"/>
      <c r="F323" s="6"/>
      <c r="G323" s="6"/>
      <c r="H323" s="5"/>
      <c r="I323" s="5"/>
      <c r="J323" s="5"/>
      <c r="K323" s="5"/>
      <c r="L323" s="5"/>
      <c r="M323" s="5"/>
      <c r="N323" s="9"/>
      <c r="O323" s="9"/>
      <c r="P323" s="9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</row>
    <row r="324" spans="1:54" ht="15" x14ac:dyDescent="0.25">
      <c r="A324" s="5"/>
      <c r="B324" s="8"/>
      <c r="C324" s="7"/>
      <c r="D324" s="6"/>
      <c r="E324" s="6"/>
      <c r="F324" s="6"/>
      <c r="G324" s="6"/>
      <c r="H324" s="5"/>
      <c r="I324" s="5"/>
      <c r="J324" s="5"/>
      <c r="K324" s="5"/>
      <c r="L324" s="5"/>
      <c r="M324" s="5"/>
      <c r="N324" s="9"/>
      <c r="O324" s="9"/>
      <c r="P324" s="9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</row>
    <row r="325" spans="1:54" ht="15" x14ac:dyDescent="0.25">
      <c r="A325" s="5"/>
      <c r="B325" s="8"/>
      <c r="C325" s="7"/>
      <c r="D325" s="6"/>
      <c r="E325" s="6"/>
      <c r="F325" s="6"/>
      <c r="G325" s="6"/>
      <c r="H325" s="5"/>
      <c r="I325" s="5"/>
      <c r="J325" s="5"/>
      <c r="K325" s="5"/>
      <c r="L325" s="5"/>
      <c r="M325" s="5"/>
      <c r="N325" s="9"/>
      <c r="O325" s="9"/>
      <c r="P325" s="9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</row>
    <row r="326" spans="1:54" ht="15" x14ac:dyDescent="0.25">
      <c r="A326" s="5"/>
      <c r="B326" s="8"/>
      <c r="C326" s="7"/>
      <c r="D326" s="6"/>
      <c r="E326" s="6"/>
      <c r="F326" s="6"/>
      <c r="G326" s="6"/>
      <c r="H326" s="5"/>
      <c r="I326" s="5"/>
      <c r="J326" s="5"/>
      <c r="K326" s="5"/>
      <c r="L326" s="5"/>
      <c r="M326" s="5"/>
      <c r="N326" s="9"/>
      <c r="O326" s="9"/>
      <c r="P326" s="9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</row>
    <row r="327" spans="1:54" ht="15" x14ac:dyDescent="0.25">
      <c r="A327" s="5"/>
      <c r="B327" s="8"/>
      <c r="C327" s="7"/>
      <c r="D327" s="6"/>
      <c r="E327" s="6"/>
      <c r="F327" s="6"/>
      <c r="G327" s="6"/>
      <c r="H327" s="5"/>
      <c r="I327" s="5"/>
      <c r="J327" s="5"/>
      <c r="K327" s="5"/>
      <c r="L327" s="5"/>
      <c r="M327" s="5"/>
      <c r="N327" s="9"/>
      <c r="O327" s="9"/>
      <c r="P327" s="9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</row>
    <row r="328" spans="1:54" ht="15" x14ac:dyDescent="0.25">
      <c r="A328" s="5"/>
      <c r="B328" s="8"/>
      <c r="C328" s="7"/>
      <c r="D328" s="6"/>
      <c r="E328" s="6"/>
      <c r="F328" s="6"/>
      <c r="G328" s="6"/>
      <c r="H328" s="5"/>
      <c r="I328" s="5"/>
      <c r="J328" s="5"/>
      <c r="K328" s="5"/>
      <c r="L328" s="5"/>
      <c r="M328" s="5"/>
      <c r="N328" s="9"/>
      <c r="O328" s="9"/>
      <c r="P328" s="9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</row>
    <row r="329" spans="1:54" ht="15" x14ac:dyDescent="0.25">
      <c r="A329" s="5"/>
      <c r="B329" s="8"/>
      <c r="C329" s="7"/>
      <c r="D329" s="6"/>
      <c r="E329" s="6"/>
      <c r="F329" s="6"/>
      <c r="G329" s="6"/>
      <c r="H329" s="5"/>
      <c r="I329" s="5"/>
      <c r="J329" s="5"/>
      <c r="K329" s="5"/>
      <c r="L329" s="5"/>
      <c r="M329" s="5"/>
      <c r="N329" s="9"/>
      <c r="O329" s="9"/>
      <c r="P329" s="9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</row>
    <row r="330" spans="1:54" ht="15" x14ac:dyDescent="0.25">
      <c r="A330" s="5"/>
      <c r="B330" s="8"/>
      <c r="C330" s="7"/>
      <c r="D330" s="6"/>
      <c r="E330" s="6"/>
      <c r="F330" s="6"/>
      <c r="G330" s="6"/>
      <c r="H330" s="5"/>
      <c r="I330" s="5"/>
      <c r="J330" s="5"/>
      <c r="K330" s="5"/>
      <c r="L330" s="5"/>
      <c r="M330" s="5"/>
      <c r="N330" s="9"/>
      <c r="O330" s="9"/>
      <c r="P330" s="9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</row>
    <row r="331" spans="1:54" ht="15" x14ac:dyDescent="0.25">
      <c r="A331" s="5"/>
      <c r="B331" s="8"/>
      <c r="C331" s="7"/>
      <c r="D331" s="6"/>
      <c r="E331" s="6"/>
      <c r="F331" s="6"/>
      <c r="G331" s="6"/>
      <c r="H331" s="5"/>
      <c r="I331" s="5"/>
      <c r="J331" s="5"/>
      <c r="K331" s="5"/>
      <c r="L331" s="5"/>
      <c r="M331" s="5"/>
      <c r="N331" s="9"/>
      <c r="O331" s="9"/>
      <c r="P331" s="9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</row>
    <row r="332" spans="1:54" ht="15" x14ac:dyDescent="0.25">
      <c r="A332" s="5"/>
      <c r="B332" s="8"/>
      <c r="C332" s="7"/>
      <c r="D332" s="6"/>
      <c r="E332" s="6"/>
      <c r="F332" s="6"/>
      <c r="G332" s="6"/>
      <c r="H332" s="5"/>
      <c r="I332" s="5"/>
      <c r="J332" s="5"/>
      <c r="K332" s="5"/>
      <c r="L332" s="5"/>
      <c r="M332" s="5"/>
      <c r="N332" s="9"/>
      <c r="O332" s="9"/>
      <c r="P332" s="9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</row>
    <row r="333" spans="1:54" ht="15" x14ac:dyDescent="0.25">
      <c r="A333" s="5"/>
      <c r="B333" s="8"/>
      <c r="C333" s="7"/>
      <c r="D333" s="6"/>
      <c r="E333" s="6"/>
      <c r="F333" s="6"/>
      <c r="G333" s="6"/>
      <c r="H333" s="5"/>
      <c r="I333" s="5"/>
      <c r="J333" s="5"/>
      <c r="K333" s="5"/>
      <c r="L333" s="5"/>
      <c r="M333" s="5"/>
      <c r="N333" s="9"/>
      <c r="O333" s="9"/>
      <c r="P333" s="9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</row>
    <row r="334" spans="1:54" ht="15" x14ac:dyDescent="0.25">
      <c r="A334" s="5"/>
      <c r="B334" s="8"/>
      <c r="C334" s="7"/>
      <c r="D334" s="6"/>
      <c r="E334" s="6"/>
      <c r="F334" s="6"/>
      <c r="G334" s="6"/>
      <c r="H334" s="5"/>
      <c r="I334" s="5"/>
      <c r="J334" s="5"/>
      <c r="K334" s="5"/>
      <c r="L334" s="5"/>
      <c r="M334" s="5"/>
      <c r="N334" s="9"/>
      <c r="O334" s="9"/>
      <c r="P334" s="9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</row>
    <row r="335" spans="1:54" ht="15" x14ac:dyDescent="0.25">
      <c r="A335" s="5"/>
      <c r="B335" s="8"/>
      <c r="C335" s="7"/>
      <c r="D335" s="6"/>
      <c r="E335" s="6"/>
      <c r="F335" s="6"/>
      <c r="G335" s="6"/>
      <c r="H335" s="5"/>
      <c r="I335" s="5"/>
      <c r="J335" s="5"/>
      <c r="K335" s="5"/>
      <c r="L335" s="5"/>
      <c r="M335" s="5"/>
      <c r="N335" s="9"/>
      <c r="O335" s="9"/>
      <c r="P335" s="9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</row>
    <row r="336" spans="1:54" ht="15" x14ac:dyDescent="0.25">
      <c r="A336" s="5"/>
      <c r="B336" s="8"/>
      <c r="C336" s="7"/>
      <c r="D336" s="6"/>
      <c r="E336" s="6"/>
      <c r="F336" s="6"/>
      <c r="G336" s="6"/>
      <c r="H336" s="5"/>
      <c r="I336" s="5"/>
      <c r="J336" s="5"/>
      <c r="K336" s="5"/>
      <c r="L336" s="5"/>
      <c r="M336" s="5"/>
      <c r="N336" s="9"/>
      <c r="O336" s="9"/>
      <c r="P336" s="9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</row>
    <row r="337" spans="1:54" ht="15" x14ac:dyDescent="0.25">
      <c r="A337" s="5"/>
      <c r="B337" s="8"/>
      <c r="C337" s="7"/>
      <c r="D337" s="6"/>
      <c r="E337" s="6"/>
      <c r="F337" s="6"/>
      <c r="G337" s="6"/>
      <c r="H337" s="5"/>
      <c r="I337" s="5"/>
      <c r="J337" s="5"/>
      <c r="K337" s="5"/>
      <c r="L337" s="5"/>
      <c r="M337" s="5"/>
      <c r="N337" s="9"/>
      <c r="O337" s="9"/>
      <c r="P337" s="9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</row>
    <row r="338" spans="1:54" ht="15" x14ac:dyDescent="0.25">
      <c r="A338" s="5"/>
      <c r="B338" s="8"/>
      <c r="C338" s="7"/>
      <c r="D338" s="6"/>
      <c r="E338" s="6"/>
      <c r="F338" s="6"/>
      <c r="G338" s="6"/>
      <c r="H338" s="5"/>
      <c r="I338" s="5"/>
      <c r="J338" s="5"/>
      <c r="K338" s="5"/>
      <c r="L338" s="5"/>
      <c r="M338" s="5"/>
      <c r="N338" s="9"/>
      <c r="O338" s="9"/>
      <c r="P338" s="9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</row>
    <row r="339" spans="1:54" ht="15" x14ac:dyDescent="0.25">
      <c r="A339" s="5"/>
      <c r="B339" s="8"/>
      <c r="C339" s="7"/>
      <c r="D339" s="6"/>
      <c r="E339" s="6"/>
      <c r="F339" s="6"/>
      <c r="G339" s="6"/>
      <c r="H339" s="5"/>
      <c r="I339" s="5"/>
      <c r="J339" s="5"/>
      <c r="K339" s="5"/>
      <c r="L339" s="5"/>
      <c r="M339" s="5"/>
      <c r="N339" s="9"/>
      <c r="O339" s="9"/>
      <c r="P339" s="9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</row>
    <row r="340" spans="1:54" ht="15" x14ac:dyDescent="0.25">
      <c r="A340" s="5"/>
      <c r="B340" s="8"/>
      <c r="C340" s="7"/>
      <c r="D340" s="6"/>
      <c r="E340" s="6"/>
      <c r="F340" s="6"/>
      <c r="G340" s="6"/>
      <c r="H340" s="5"/>
      <c r="I340" s="5"/>
      <c r="J340" s="5"/>
      <c r="K340" s="5"/>
      <c r="L340" s="5"/>
      <c r="M340" s="5"/>
      <c r="N340" s="9"/>
      <c r="O340" s="9"/>
      <c r="P340" s="9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</row>
    <row r="341" spans="1:54" ht="15" x14ac:dyDescent="0.25">
      <c r="A341" s="5"/>
      <c r="B341" s="8"/>
      <c r="C341" s="7"/>
      <c r="D341" s="6"/>
      <c r="E341" s="6"/>
      <c r="F341" s="6"/>
      <c r="G341" s="6"/>
      <c r="H341" s="5"/>
      <c r="I341" s="5"/>
      <c r="J341" s="5"/>
      <c r="K341" s="5"/>
      <c r="L341" s="5"/>
      <c r="M341" s="5"/>
      <c r="N341" s="9"/>
      <c r="O341" s="9"/>
      <c r="P341" s="9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</row>
    <row r="342" spans="1:54" ht="15" x14ac:dyDescent="0.25">
      <c r="A342" s="5"/>
      <c r="B342" s="8"/>
      <c r="C342" s="7"/>
      <c r="D342" s="6"/>
      <c r="E342" s="6"/>
      <c r="F342" s="6"/>
      <c r="G342" s="6"/>
      <c r="H342" s="5"/>
      <c r="I342" s="5"/>
      <c r="J342" s="5"/>
      <c r="K342" s="5"/>
      <c r="L342" s="5"/>
      <c r="M342" s="5"/>
      <c r="N342" s="9"/>
      <c r="O342" s="9"/>
      <c r="P342" s="9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</row>
    <row r="343" spans="1:54" ht="15" x14ac:dyDescent="0.25">
      <c r="A343" s="5"/>
      <c r="B343" s="8"/>
      <c r="C343" s="7"/>
      <c r="D343" s="6"/>
      <c r="E343" s="6"/>
      <c r="F343" s="6"/>
      <c r="G343" s="6"/>
      <c r="H343" s="5"/>
      <c r="I343" s="5"/>
      <c r="J343" s="5"/>
      <c r="K343" s="5"/>
      <c r="L343" s="5"/>
      <c r="M343" s="5"/>
      <c r="N343" s="9"/>
      <c r="O343" s="9"/>
      <c r="P343" s="9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</row>
    <row r="344" spans="1:54" ht="15" x14ac:dyDescent="0.25">
      <c r="A344" s="5"/>
      <c r="B344" s="8"/>
      <c r="C344" s="7"/>
      <c r="D344" s="6"/>
      <c r="E344" s="6"/>
      <c r="F344" s="6"/>
      <c r="G344" s="6"/>
      <c r="H344" s="5"/>
      <c r="I344" s="5"/>
      <c r="J344" s="5"/>
      <c r="K344" s="5"/>
      <c r="L344" s="5"/>
      <c r="M344" s="5"/>
      <c r="N344" s="9"/>
      <c r="O344" s="9"/>
      <c r="P344" s="9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</row>
    <row r="345" spans="1:54" ht="15" x14ac:dyDescent="0.25">
      <c r="A345" s="5"/>
      <c r="B345" s="8"/>
      <c r="C345" s="7"/>
      <c r="D345" s="6"/>
      <c r="E345" s="6"/>
      <c r="F345" s="6"/>
      <c r="G345" s="6"/>
      <c r="H345" s="5"/>
      <c r="I345" s="5"/>
      <c r="J345" s="5"/>
      <c r="K345" s="5"/>
      <c r="L345" s="5"/>
      <c r="M345" s="5"/>
      <c r="N345" s="9"/>
      <c r="O345" s="9"/>
      <c r="P345" s="9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</row>
    <row r="346" spans="1:54" ht="15" x14ac:dyDescent="0.25">
      <c r="A346" s="5"/>
      <c r="B346" s="8"/>
      <c r="C346" s="7"/>
      <c r="D346" s="6"/>
      <c r="E346" s="6"/>
      <c r="F346" s="6"/>
      <c r="G346" s="6"/>
      <c r="H346" s="5"/>
      <c r="I346" s="5"/>
      <c r="J346" s="5"/>
      <c r="K346" s="5"/>
      <c r="L346" s="5"/>
      <c r="M346" s="5"/>
      <c r="N346" s="9"/>
      <c r="O346" s="9"/>
      <c r="P346" s="9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</row>
    <row r="347" spans="1:54" ht="15" x14ac:dyDescent="0.25">
      <c r="A347" s="5"/>
      <c r="B347" s="8"/>
      <c r="C347" s="7"/>
      <c r="D347" s="6"/>
      <c r="E347" s="6"/>
      <c r="F347" s="6"/>
      <c r="G347" s="6"/>
      <c r="H347" s="5"/>
      <c r="I347" s="5"/>
      <c r="J347" s="5"/>
      <c r="K347" s="5"/>
      <c r="L347" s="5"/>
      <c r="M347" s="5"/>
      <c r="N347" s="9"/>
      <c r="O347" s="9"/>
      <c r="P347" s="9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</row>
    <row r="348" spans="1:54" ht="15" x14ac:dyDescent="0.25">
      <c r="A348" s="5"/>
      <c r="B348" s="8"/>
      <c r="C348" s="7"/>
      <c r="D348" s="6"/>
      <c r="E348" s="6"/>
      <c r="F348" s="6"/>
      <c r="G348" s="6"/>
      <c r="H348" s="5"/>
      <c r="I348" s="5"/>
      <c r="J348" s="5"/>
      <c r="K348" s="5"/>
      <c r="L348" s="5"/>
      <c r="M348" s="5"/>
      <c r="N348" s="9"/>
      <c r="O348" s="9"/>
      <c r="P348" s="9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</row>
    <row r="349" spans="1:54" ht="15" x14ac:dyDescent="0.25">
      <c r="A349" s="5"/>
      <c r="B349" s="8"/>
      <c r="C349" s="7"/>
      <c r="D349" s="6"/>
      <c r="E349" s="6"/>
      <c r="F349" s="6"/>
      <c r="G349" s="6"/>
      <c r="H349" s="5"/>
      <c r="I349" s="5"/>
      <c r="J349" s="5"/>
      <c r="K349" s="5"/>
      <c r="L349" s="5"/>
      <c r="M349" s="5"/>
      <c r="N349" s="9"/>
      <c r="O349" s="9"/>
      <c r="P349" s="9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</row>
    <row r="350" spans="1:54" ht="15" x14ac:dyDescent="0.25">
      <c r="A350" s="5"/>
      <c r="B350" s="8"/>
      <c r="C350" s="7"/>
      <c r="D350" s="6"/>
      <c r="E350" s="6"/>
      <c r="F350" s="6"/>
      <c r="G350" s="6"/>
      <c r="H350" s="5"/>
      <c r="I350" s="5"/>
      <c r="J350" s="5"/>
      <c r="K350" s="5"/>
      <c r="L350" s="5"/>
      <c r="M350" s="5"/>
      <c r="N350" s="9"/>
      <c r="O350" s="9"/>
      <c r="P350" s="9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</row>
    <row r="351" spans="1:54" ht="15" x14ac:dyDescent="0.25">
      <c r="A351" s="5"/>
      <c r="B351" s="8"/>
      <c r="C351" s="7"/>
      <c r="D351" s="6"/>
      <c r="E351" s="6"/>
      <c r="F351" s="6"/>
      <c r="G351" s="6"/>
      <c r="H351" s="5"/>
      <c r="I351" s="5"/>
      <c r="J351" s="5"/>
      <c r="K351" s="5"/>
      <c r="L351" s="5"/>
      <c r="M351" s="5"/>
      <c r="N351" s="9"/>
      <c r="O351" s="9"/>
      <c r="P351" s="9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</row>
    <row r="352" spans="1:54" ht="15" x14ac:dyDescent="0.25">
      <c r="A352" s="5"/>
      <c r="B352" s="8"/>
      <c r="C352" s="7"/>
      <c r="D352" s="6"/>
      <c r="E352" s="6"/>
      <c r="F352" s="6"/>
      <c r="G352" s="6"/>
      <c r="H352" s="5"/>
      <c r="I352" s="5"/>
      <c r="J352" s="5"/>
      <c r="K352" s="5"/>
      <c r="L352" s="5"/>
      <c r="M352" s="5"/>
      <c r="N352" s="9"/>
      <c r="O352" s="9"/>
      <c r="P352" s="9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</row>
    <row r="353" spans="1:54" ht="15" x14ac:dyDescent="0.25">
      <c r="A353" s="5"/>
      <c r="B353" s="8"/>
      <c r="C353" s="7"/>
      <c r="D353" s="6"/>
      <c r="E353" s="6"/>
      <c r="F353" s="6"/>
      <c r="G353" s="6"/>
      <c r="H353" s="5"/>
      <c r="I353" s="5"/>
      <c r="J353" s="5"/>
      <c r="K353" s="5"/>
      <c r="L353" s="5"/>
      <c r="M353" s="5"/>
      <c r="N353" s="9"/>
      <c r="O353" s="9"/>
      <c r="P353" s="9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</row>
    <row r="354" spans="1:54" ht="15" x14ac:dyDescent="0.25">
      <c r="A354" s="5"/>
      <c r="B354" s="8"/>
      <c r="C354" s="7"/>
      <c r="D354" s="6"/>
      <c r="E354" s="6"/>
      <c r="F354" s="6"/>
      <c r="G354" s="6"/>
      <c r="H354" s="5"/>
      <c r="I354" s="5"/>
      <c r="J354" s="5"/>
      <c r="K354" s="5"/>
      <c r="L354" s="5"/>
      <c r="M354" s="5"/>
      <c r="N354" s="9"/>
      <c r="O354" s="9"/>
      <c r="P354" s="9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</row>
    <row r="355" spans="1:54" ht="15" x14ac:dyDescent="0.25">
      <c r="A355" s="5"/>
      <c r="B355" s="8"/>
      <c r="C355" s="7"/>
      <c r="D355" s="6"/>
      <c r="E355" s="6"/>
      <c r="F355" s="6"/>
      <c r="G355" s="6"/>
      <c r="H355" s="5"/>
      <c r="I355" s="5"/>
      <c r="J355" s="5"/>
      <c r="K355" s="5"/>
      <c r="L355" s="5"/>
      <c r="M355" s="5"/>
      <c r="N355" s="9"/>
      <c r="O355" s="9"/>
      <c r="P355" s="9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</row>
    <row r="356" spans="1:54" ht="15" x14ac:dyDescent="0.25">
      <c r="A356" s="5"/>
      <c r="B356" s="8"/>
      <c r="C356" s="7"/>
      <c r="D356" s="6"/>
      <c r="E356" s="6"/>
      <c r="F356" s="6"/>
      <c r="G356" s="6"/>
      <c r="H356" s="5"/>
      <c r="I356" s="5"/>
      <c r="J356" s="5"/>
      <c r="K356" s="5"/>
      <c r="L356" s="5"/>
      <c r="M356" s="5"/>
      <c r="N356" s="9"/>
      <c r="O356" s="9"/>
      <c r="P356" s="9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</row>
    <row r="357" spans="1:54" ht="15" x14ac:dyDescent="0.25">
      <c r="A357" s="5"/>
      <c r="B357" s="8"/>
      <c r="C357" s="7"/>
      <c r="D357" s="6"/>
      <c r="E357" s="6"/>
      <c r="F357" s="6"/>
      <c r="G357" s="6"/>
      <c r="H357" s="5"/>
      <c r="I357" s="5"/>
      <c r="J357" s="5"/>
      <c r="K357" s="5"/>
      <c r="L357" s="5"/>
      <c r="M357" s="5"/>
      <c r="N357" s="9"/>
      <c r="O357" s="9"/>
      <c r="P357" s="9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</row>
    <row r="358" spans="1:54" ht="15" x14ac:dyDescent="0.25">
      <c r="A358" s="5"/>
      <c r="B358" s="8"/>
      <c r="C358" s="7"/>
      <c r="D358" s="6"/>
      <c r="E358" s="6"/>
      <c r="F358" s="6"/>
      <c r="G358" s="6"/>
      <c r="H358" s="5"/>
      <c r="I358" s="5"/>
      <c r="J358" s="5"/>
      <c r="K358" s="5"/>
      <c r="L358" s="5"/>
      <c r="M358" s="5"/>
      <c r="N358" s="9"/>
      <c r="O358" s="9"/>
      <c r="P358" s="9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</row>
    <row r="359" spans="1:54" ht="15" x14ac:dyDescent="0.25">
      <c r="A359" s="5"/>
      <c r="B359" s="8"/>
      <c r="C359" s="7"/>
      <c r="D359" s="6"/>
      <c r="E359" s="6"/>
      <c r="F359" s="6"/>
      <c r="G359" s="6"/>
      <c r="H359" s="5"/>
      <c r="I359" s="5"/>
      <c r="J359" s="5"/>
      <c r="K359" s="5"/>
      <c r="L359" s="5"/>
      <c r="M359" s="5"/>
      <c r="N359" s="9"/>
      <c r="O359" s="9"/>
      <c r="P359" s="9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</row>
    <row r="360" spans="1:54" ht="15" x14ac:dyDescent="0.25">
      <c r="A360" s="5"/>
      <c r="B360" s="8"/>
      <c r="C360" s="7"/>
      <c r="D360" s="6"/>
      <c r="E360" s="6"/>
      <c r="F360" s="6"/>
      <c r="G360" s="6"/>
      <c r="H360" s="5"/>
      <c r="I360" s="5"/>
      <c r="J360" s="5"/>
      <c r="K360" s="5"/>
      <c r="L360" s="5"/>
      <c r="M360" s="5"/>
      <c r="N360" s="9"/>
      <c r="O360" s="9"/>
      <c r="P360" s="9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</row>
    <row r="361" spans="1:54" ht="15" x14ac:dyDescent="0.25">
      <c r="A361" s="5"/>
      <c r="B361" s="8"/>
      <c r="C361" s="7"/>
      <c r="D361" s="6"/>
      <c r="E361" s="6"/>
      <c r="F361" s="6"/>
      <c r="G361" s="6"/>
      <c r="H361" s="5"/>
      <c r="I361" s="5"/>
      <c r="J361" s="5"/>
      <c r="K361" s="5"/>
      <c r="L361" s="5"/>
      <c r="M361" s="5"/>
      <c r="N361" s="9"/>
      <c r="O361" s="9"/>
      <c r="P361" s="9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</row>
    <row r="362" spans="1:54" ht="15" x14ac:dyDescent="0.25">
      <c r="A362" s="5"/>
      <c r="B362" s="8"/>
      <c r="C362" s="7"/>
      <c r="D362" s="6"/>
      <c r="E362" s="6"/>
      <c r="F362" s="6"/>
      <c r="G362" s="6"/>
      <c r="H362" s="5"/>
      <c r="I362" s="5"/>
      <c r="J362" s="5"/>
      <c r="K362" s="5"/>
      <c r="L362" s="5"/>
      <c r="M362" s="5"/>
      <c r="N362" s="9"/>
      <c r="O362" s="9"/>
      <c r="P362" s="9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</row>
    <row r="363" spans="1:54" ht="15" x14ac:dyDescent="0.25">
      <c r="A363" s="5"/>
      <c r="B363" s="8"/>
      <c r="C363" s="7"/>
      <c r="D363" s="6"/>
      <c r="E363" s="6"/>
      <c r="F363" s="6"/>
      <c r="G363" s="6"/>
      <c r="H363" s="5"/>
      <c r="I363" s="5"/>
      <c r="J363" s="5"/>
      <c r="K363" s="5"/>
      <c r="L363" s="5"/>
      <c r="M363" s="5"/>
      <c r="N363" s="9"/>
      <c r="O363" s="9"/>
      <c r="P363" s="9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</row>
    <row r="364" spans="1:54" ht="15" x14ac:dyDescent="0.25">
      <c r="A364" s="5"/>
      <c r="B364" s="8"/>
      <c r="C364" s="7"/>
      <c r="D364" s="6"/>
      <c r="E364" s="6"/>
      <c r="F364" s="6"/>
      <c r="G364" s="6"/>
      <c r="H364" s="5"/>
      <c r="I364" s="5"/>
      <c r="J364" s="5"/>
      <c r="K364" s="5"/>
      <c r="L364" s="5"/>
      <c r="M364" s="5"/>
      <c r="N364" s="9"/>
      <c r="O364" s="9"/>
      <c r="P364" s="9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</row>
    <row r="365" spans="1:54" ht="15" x14ac:dyDescent="0.25">
      <c r="A365" s="5"/>
      <c r="B365" s="8"/>
      <c r="C365" s="7"/>
      <c r="D365" s="6"/>
      <c r="E365" s="6"/>
      <c r="F365" s="6"/>
      <c r="G365" s="6"/>
      <c r="H365" s="5"/>
      <c r="I365" s="5"/>
      <c r="J365" s="5"/>
      <c r="K365" s="5"/>
      <c r="L365" s="5"/>
      <c r="M365" s="5"/>
      <c r="N365" s="9"/>
      <c r="O365" s="9"/>
      <c r="P365" s="9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</row>
    <row r="366" spans="1:54" ht="15" x14ac:dyDescent="0.25">
      <c r="A366" s="5"/>
      <c r="B366" s="8"/>
      <c r="C366" s="7"/>
      <c r="D366" s="6"/>
      <c r="E366" s="6"/>
      <c r="F366" s="6"/>
      <c r="G366" s="6"/>
      <c r="H366" s="5"/>
      <c r="I366" s="5"/>
      <c r="J366" s="5"/>
      <c r="K366" s="5"/>
      <c r="L366" s="5"/>
      <c r="M366" s="5"/>
      <c r="N366" s="9"/>
      <c r="O366" s="9"/>
      <c r="P366" s="9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</row>
    <row r="367" spans="1:54" ht="15" x14ac:dyDescent="0.25">
      <c r="A367" s="5"/>
      <c r="B367" s="8"/>
      <c r="C367" s="7"/>
      <c r="D367" s="6"/>
      <c r="E367" s="6"/>
      <c r="F367" s="6"/>
      <c r="G367" s="6"/>
      <c r="H367" s="5"/>
      <c r="I367" s="5"/>
      <c r="J367" s="5"/>
      <c r="K367" s="5"/>
      <c r="L367" s="5"/>
      <c r="M367" s="5"/>
      <c r="N367" s="9"/>
      <c r="O367" s="9"/>
      <c r="P367" s="9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</row>
    <row r="368" spans="1:54" ht="15" x14ac:dyDescent="0.25">
      <c r="A368" s="5"/>
      <c r="B368" s="8"/>
      <c r="C368" s="7"/>
      <c r="D368" s="6"/>
      <c r="E368" s="6"/>
      <c r="F368" s="6"/>
      <c r="G368" s="6"/>
      <c r="H368" s="5"/>
      <c r="I368" s="5"/>
      <c r="J368" s="5"/>
      <c r="K368" s="5"/>
      <c r="L368" s="5"/>
      <c r="M368" s="5"/>
      <c r="N368" s="9"/>
      <c r="O368" s="9"/>
      <c r="P368" s="9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</row>
    <row r="369" spans="1:54" ht="15" x14ac:dyDescent="0.25">
      <c r="A369" s="5"/>
      <c r="B369" s="8"/>
      <c r="C369" s="7"/>
      <c r="D369" s="6"/>
      <c r="E369" s="6"/>
      <c r="F369" s="6"/>
      <c r="G369" s="6"/>
      <c r="H369" s="5"/>
      <c r="I369" s="5"/>
      <c r="J369" s="5"/>
      <c r="K369" s="5"/>
      <c r="L369" s="5"/>
      <c r="M369" s="5"/>
      <c r="N369" s="9"/>
      <c r="O369" s="9"/>
      <c r="P369" s="9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</row>
    <row r="370" spans="1:54" ht="15" x14ac:dyDescent="0.25">
      <c r="A370" s="5"/>
      <c r="B370" s="8"/>
      <c r="C370" s="7"/>
      <c r="D370" s="6"/>
      <c r="E370" s="6"/>
      <c r="F370" s="6"/>
      <c r="G370" s="6"/>
      <c r="H370" s="5"/>
      <c r="I370" s="5"/>
      <c r="J370" s="5"/>
      <c r="K370" s="5"/>
      <c r="L370" s="5"/>
      <c r="M370" s="5"/>
      <c r="N370" s="9"/>
      <c r="O370" s="9"/>
      <c r="P370" s="9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</row>
    <row r="371" spans="1:54" ht="15" x14ac:dyDescent="0.25">
      <c r="A371" s="5"/>
      <c r="B371" s="8"/>
      <c r="C371" s="7"/>
      <c r="D371" s="6"/>
      <c r="E371" s="6"/>
      <c r="F371" s="6"/>
      <c r="G371" s="6"/>
      <c r="H371" s="5"/>
      <c r="I371" s="5"/>
      <c r="J371" s="5"/>
      <c r="K371" s="5"/>
      <c r="L371" s="5"/>
      <c r="M371" s="5"/>
      <c r="N371" s="9"/>
      <c r="O371" s="9"/>
      <c r="P371" s="9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</row>
    <row r="372" spans="1:54" ht="15" x14ac:dyDescent="0.25">
      <c r="A372" s="5"/>
      <c r="B372" s="8"/>
      <c r="C372" s="7"/>
      <c r="D372" s="6"/>
      <c r="E372" s="6"/>
      <c r="F372" s="6"/>
      <c r="G372" s="6"/>
      <c r="H372" s="5"/>
      <c r="I372" s="5"/>
      <c r="J372" s="5"/>
      <c r="K372" s="5"/>
      <c r="L372" s="5"/>
      <c r="M372" s="5"/>
      <c r="N372" s="9"/>
      <c r="O372" s="9"/>
      <c r="P372" s="9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</row>
    <row r="373" spans="1:54" ht="15" x14ac:dyDescent="0.25">
      <c r="A373" s="5"/>
      <c r="B373" s="8"/>
      <c r="C373" s="7"/>
      <c r="D373" s="6"/>
      <c r="E373" s="6"/>
      <c r="F373" s="6"/>
      <c r="G373" s="6"/>
      <c r="H373" s="5"/>
      <c r="I373" s="5"/>
      <c r="J373" s="5"/>
      <c r="K373" s="5"/>
      <c r="L373" s="5"/>
      <c r="M373" s="5"/>
      <c r="N373" s="9"/>
      <c r="O373" s="9"/>
      <c r="P373" s="9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</row>
    <row r="374" spans="1:54" ht="15" x14ac:dyDescent="0.25">
      <c r="A374" s="5"/>
      <c r="B374" s="8"/>
      <c r="C374" s="7"/>
      <c r="D374" s="6"/>
      <c r="E374" s="6"/>
      <c r="F374" s="6"/>
      <c r="G374" s="6"/>
      <c r="H374" s="5"/>
      <c r="I374" s="5"/>
      <c r="J374" s="5"/>
      <c r="K374" s="5"/>
      <c r="L374" s="5"/>
      <c r="M374" s="5"/>
      <c r="N374" s="9"/>
      <c r="O374" s="9"/>
      <c r="P374" s="9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</row>
    <row r="375" spans="1:54" ht="15" x14ac:dyDescent="0.25">
      <c r="A375" s="5"/>
      <c r="B375" s="8"/>
      <c r="C375" s="7"/>
      <c r="D375" s="6"/>
      <c r="E375" s="6"/>
      <c r="F375" s="6"/>
      <c r="G375" s="6"/>
      <c r="H375" s="5"/>
      <c r="I375" s="5"/>
      <c r="J375" s="5"/>
      <c r="K375" s="5"/>
      <c r="L375" s="5"/>
      <c r="M375" s="5"/>
      <c r="N375" s="9"/>
      <c r="O375" s="9"/>
      <c r="P375" s="9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</row>
    <row r="376" spans="1:54" ht="15" x14ac:dyDescent="0.25">
      <c r="A376" s="5"/>
      <c r="B376" s="8"/>
      <c r="C376" s="7"/>
      <c r="D376" s="6"/>
      <c r="E376" s="6"/>
      <c r="F376" s="6"/>
      <c r="G376" s="6"/>
      <c r="H376" s="5"/>
      <c r="I376" s="5"/>
      <c r="J376" s="5"/>
      <c r="K376" s="5"/>
      <c r="L376" s="5"/>
      <c r="M376" s="5"/>
      <c r="N376" s="9"/>
      <c r="O376" s="9"/>
      <c r="P376" s="9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</row>
    <row r="377" spans="1:54" ht="15" x14ac:dyDescent="0.25">
      <c r="A377" s="5"/>
      <c r="B377" s="8"/>
      <c r="C377" s="7"/>
      <c r="D377" s="6"/>
      <c r="E377" s="6"/>
      <c r="F377" s="6"/>
      <c r="G377" s="6"/>
      <c r="H377" s="5"/>
      <c r="I377" s="5"/>
      <c r="J377" s="5"/>
      <c r="K377" s="5"/>
      <c r="L377" s="5"/>
      <c r="M377" s="5"/>
      <c r="N377" s="9"/>
      <c r="O377" s="9"/>
      <c r="P377" s="9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</row>
    <row r="378" spans="1:54" ht="15" x14ac:dyDescent="0.25">
      <c r="A378" s="5"/>
      <c r="B378" s="8"/>
      <c r="C378" s="7"/>
      <c r="D378" s="6"/>
      <c r="E378" s="6"/>
      <c r="F378" s="6"/>
      <c r="G378" s="6"/>
      <c r="H378" s="5"/>
      <c r="I378" s="5"/>
      <c r="J378" s="5"/>
      <c r="K378" s="5"/>
      <c r="L378" s="5"/>
      <c r="M378" s="5"/>
      <c r="N378" s="9"/>
      <c r="O378" s="9"/>
      <c r="P378" s="9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</row>
    <row r="379" spans="1:54" ht="15" x14ac:dyDescent="0.25">
      <c r="A379" s="5"/>
      <c r="B379" s="8"/>
      <c r="C379" s="7"/>
      <c r="D379" s="6"/>
      <c r="E379" s="6"/>
      <c r="F379" s="6"/>
      <c r="G379" s="6"/>
      <c r="H379" s="5"/>
      <c r="I379" s="5"/>
      <c r="J379" s="5"/>
      <c r="K379" s="5"/>
      <c r="L379" s="5"/>
      <c r="M379" s="5"/>
      <c r="N379" s="9"/>
      <c r="O379" s="9"/>
      <c r="P379" s="9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</row>
    <row r="380" spans="1:54" ht="15" x14ac:dyDescent="0.25">
      <c r="A380" s="5"/>
      <c r="B380" s="8"/>
      <c r="C380" s="7"/>
      <c r="D380" s="6"/>
      <c r="E380" s="6"/>
      <c r="F380" s="6"/>
      <c r="G380" s="6"/>
      <c r="H380" s="5"/>
      <c r="I380" s="5"/>
      <c r="J380" s="5"/>
      <c r="K380" s="5"/>
      <c r="L380" s="5"/>
      <c r="M380" s="5"/>
      <c r="N380" s="9"/>
      <c r="O380" s="9"/>
      <c r="P380" s="9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</row>
    <row r="381" spans="1:54" ht="15" x14ac:dyDescent="0.25">
      <c r="A381" s="5"/>
      <c r="B381" s="8"/>
      <c r="C381" s="7"/>
      <c r="D381" s="6"/>
      <c r="E381" s="6"/>
      <c r="F381" s="6"/>
      <c r="G381" s="6"/>
      <c r="H381" s="5"/>
      <c r="I381" s="5"/>
      <c r="J381" s="5"/>
      <c r="K381" s="5"/>
      <c r="L381" s="5"/>
      <c r="M381" s="5"/>
      <c r="N381" s="9"/>
      <c r="O381" s="9"/>
      <c r="P381" s="9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</row>
    <row r="382" spans="1:54" ht="15" x14ac:dyDescent="0.25">
      <c r="A382" s="5"/>
      <c r="B382" s="8"/>
      <c r="C382" s="7"/>
      <c r="D382" s="6"/>
      <c r="E382" s="6"/>
      <c r="F382" s="6"/>
      <c r="G382" s="6"/>
      <c r="H382" s="5"/>
      <c r="I382" s="5"/>
      <c r="J382" s="5"/>
      <c r="K382" s="5"/>
      <c r="L382" s="5"/>
      <c r="M382" s="5"/>
      <c r="N382" s="9"/>
      <c r="O382" s="9"/>
      <c r="P382" s="9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</row>
    <row r="383" spans="1:54" ht="15" x14ac:dyDescent="0.25">
      <c r="A383" s="5"/>
      <c r="B383" s="8"/>
      <c r="C383" s="7"/>
      <c r="D383" s="6"/>
      <c r="E383" s="6"/>
      <c r="F383" s="6"/>
      <c r="G383" s="6"/>
      <c r="H383" s="5"/>
      <c r="I383" s="5"/>
      <c r="J383" s="5"/>
      <c r="K383" s="5"/>
      <c r="L383" s="5"/>
      <c r="M383" s="5"/>
      <c r="N383" s="9"/>
      <c r="O383" s="9"/>
      <c r="P383" s="9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</row>
    <row r="384" spans="1:54" ht="15" x14ac:dyDescent="0.25">
      <c r="A384" s="5"/>
      <c r="B384" s="8"/>
      <c r="C384" s="7"/>
      <c r="D384" s="6"/>
      <c r="E384" s="6"/>
      <c r="F384" s="6"/>
      <c r="G384" s="6"/>
      <c r="H384" s="5"/>
      <c r="I384" s="5"/>
      <c r="J384" s="5"/>
      <c r="K384" s="5"/>
      <c r="L384" s="5"/>
      <c r="M384" s="5"/>
      <c r="N384" s="9"/>
      <c r="O384" s="9"/>
      <c r="P384" s="9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</row>
    <row r="385" spans="1:54" ht="15" x14ac:dyDescent="0.25">
      <c r="A385" s="5"/>
      <c r="B385" s="8"/>
      <c r="C385" s="7"/>
      <c r="D385" s="6"/>
      <c r="E385" s="6"/>
      <c r="F385" s="6"/>
      <c r="G385" s="6"/>
      <c r="H385" s="5"/>
      <c r="I385" s="5"/>
      <c r="J385" s="5"/>
      <c r="K385" s="5"/>
      <c r="L385" s="5"/>
      <c r="M385" s="5"/>
      <c r="N385" s="9"/>
      <c r="O385" s="9"/>
      <c r="P385" s="9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</row>
    <row r="386" spans="1:54" ht="15" x14ac:dyDescent="0.25">
      <c r="A386" s="5"/>
      <c r="B386" s="8"/>
      <c r="C386" s="7"/>
      <c r="D386" s="6"/>
      <c r="E386" s="6"/>
      <c r="F386" s="6"/>
      <c r="G386" s="6"/>
      <c r="H386" s="5"/>
      <c r="I386" s="5"/>
      <c r="J386" s="5"/>
      <c r="K386" s="5"/>
      <c r="L386" s="5"/>
      <c r="M386" s="5"/>
      <c r="N386" s="9"/>
      <c r="O386" s="9"/>
      <c r="P386" s="9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</row>
    <row r="387" spans="1:54" ht="15" x14ac:dyDescent="0.25">
      <c r="A387" s="5"/>
      <c r="B387" s="8"/>
      <c r="C387" s="7"/>
      <c r="D387" s="6"/>
      <c r="E387" s="6"/>
      <c r="F387" s="6"/>
      <c r="G387" s="6"/>
      <c r="H387" s="5"/>
      <c r="I387" s="5"/>
      <c r="J387" s="5"/>
      <c r="K387" s="5"/>
      <c r="L387" s="5"/>
      <c r="M387" s="5"/>
      <c r="N387" s="9"/>
      <c r="O387" s="9"/>
      <c r="P387" s="9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</row>
    <row r="388" spans="1:54" ht="15" x14ac:dyDescent="0.25">
      <c r="A388" s="5"/>
      <c r="B388" s="8"/>
      <c r="C388" s="7"/>
      <c r="D388" s="6"/>
      <c r="E388" s="6"/>
      <c r="F388" s="6"/>
      <c r="G388" s="6"/>
      <c r="H388" s="5"/>
      <c r="I388" s="5"/>
      <c r="J388" s="5"/>
      <c r="K388" s="5"/>
      <c r="L388" s="5"/>
      <c r="M388" s="5"/>
      <c r="N388" s="9"/>
      <c r="O388" s="9"/>
      <c r="P388" s="9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</row>
    <row r="389" spans="1:54" ht="15" x14ac:dyDescent="0.25">
      <c r="A389" s="5"/>
      <c r="B389" s="8"/>
      <c r="C389" s="7"/>
      <c r="D389" s="6"/>
      <c r="E389" s="6"/>
      <c r="F389" s="6"/>
      <c r="G389" s="6"/>
      <c r="H389" s="5"/>
      <c r="I389" s="5"/>
      <c r="J389" s="5"/>
      <c r="K389" s="5"/>
      <c r="L389" s="5"/>
      <c r="M389" s="5"/>
      <c r="N389" s="9"/>
      <c r="O389" s="9"/>
      <c r="P389" s="9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</row>
    <row r="390" spans="1:54" ht="15" x14ac:dyDescent="0.25">
      <c r="A390" s="5"/>
      <c r="B390" s="8"/>
      <c r="C390" s="7"/>
      <c r="D390" s="6"/>
      <c r="E390" s="6"/>
      <c r="F390" s="6"/>
      <c r="G390" s="6"/>
      <c r="H390" s="5"/>
      <c r="I390" s="5"/>
      <c r="J390" s="5"/>
      <c r="K390" s="5"/>
      <c r="L390" s="5"/>
      <c r="M390" s="5"/>
      <c r="N390" s="9"/>
      <c r="O390" s="9"/>
      <c r="P390" s="9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</row>
    <row r="391" spans="1:54" ht="15" x14ac:dyDescent="0.25">
      <c r="A391" s="5"/>
      <c r="B391" s="8"/>
      <c r="C391" s="7"/>
      <c r="D391" s="6"/>
      <c r="E391" s="6"/>
      <c r="F391" s="6"/>
      <c r="G391" s="6"/>
      <c r="H391" s="5"/>
      <c r="I391" s="5"/>
      <c r="J391" s="5"/>
      <c r="K391" s="5"/>
      <c r="L391" s="5"/>
      <c r="M391" s="5"/>
      <c r="N391" s="9"/>
      <c r="O391" s="9"/>
      <c r="P391" s="9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</row>
    <row r="392" spans="1:54" ht="15" x14ac:dyDescent="0.25">
      <c r="A392" s="5"/>
      <c r="B392" s="8"/>
      <c r="C392" s="7"/>
      <c r="D392" s="6"/>
      <c r="E392" s="6"/>
      <c r="F392" s="6"/>
      <c r="G392" s="6"/>
      <c r="H392" s="5"/>
      <c r="I392" s="5"/>
      <c r="J392" s="5"/>
      <c r="K392" s="5"/>
      <c r="L392" s="5"/>
      <c r="M392" s="5"/>
      <c r="N392" s="9"/>
      <c r="O392" s="9"/>
      <c r="P392" s="9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</row>
    <row r="393" spans="1:54" ht="15" x14ac:dyDescent="0.25">
      <c r="A393" s="5"/>
      <c r="B393" s="8"/>
      <c r="C393" s="7"/>
      <c r="D393" s="6"/>
      <c r="E393" s="6"/>
      <c r="F393" s="6"/>
      <c r="G393" s="6"/>
      <c r="H393" s="5"/>
      <c r="I393" s="5"/>
      <c r="J393" s="5"/>
      <c r="K393" s="5"/>
      <c r="L393" s="5"/>
      <c r="M393" s="5"/>
      <c r="N393" s="9"/>
      <c r="O393" s="9"/>
      <c r="P393" s="9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</row>
    <row r="394" spans="1:54" ht="15" x14ac:dyDescent="0.25">
      <c r="A394" s="5"/>
      <c r="B394" s="8"/>
      <c r="C394" s="7"/>
      <c r="D394" s="6"/>
      <c r="E394" s="6"/>
      <c r="F394" s="6"/>
      <c r="G394" s="6"/>
      <c r="H394" s="5"/>
      <c r="I394" s="5"/>
      <c r="J394" s="5"/>
      <c r="K394" s="5"/>
      <c r="L394" s="5"/>
      <c r="M394" s="5"/>
      <c r="N394" s="9"/>
      <c r="O394" s="9"/>
      <c r="P394" s="9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</row>
    <row r="395" spans="1:54" ht="15" x14ac:dyDescent="0.25">
      <c r="A395" s="5"/>
      <c r="B395" s="8"/>
      <c r="C395" s="7"/>
      <c r="D395" s="6"/>
      <c r="E395" s="6"/>
      <c r="F395" s="6"/>
      <c r="G395" s="6"/>
      <c r="H395" s="5"/>
      <c r="I395" s="5"/>
      <c r="J395" s="5"/>
      <c r="K395" s="5"/>
      <c r="L395" s="5"/>
      <c r="M395" s="5"/>
      <c r="N395" s="9"/>
      <c r="O395" s="9"/>
      <c r="P395" s="9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</row>
    <row r="396" spans="1:54" ht="15" x14ac:dyDescent="0.25">
      <c r="A396" s="5"/>
      <c r="B396" s="8"/>
      <c r="C396" s="7"/>
      <c r="D396" s="6"/>
      <c r="E396" s="6"/>
      <c r="F396" s="6"/>
      <c r="G396" s="6"/>
      <c r="H396" s="5"/>
      <c r="I396" s="5"/>
      <c r="J396" s="5"/>
      <c r="K396" s="5"/>
      <c r="L396" s="5"/>
      <c r="M396" s="5"/>
      <c r="N396" s="9"/>
      <c r="O396" s="9"/>
      <c r="P396" s="9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</row>
    <row r="397" spans="1:54" ht="15" x14ac:dyDescent="0.25">
      <c r="A397" s="5"/>
      <c r="B397" s="8"/>
      <c r="C397" s="7"/>
      <c r="D397" s="6"/>
      <c r="E397" s="6"/>
      <c r="F397" s="6"/>
      <c r="G397" s="6"/>
      <c r="H397" s="5"/>
      <c r="I397" s="5"/>
      <c r="J397" s="5"/>
      <c r="K397" s="5"/>
      <c r="L397" s="5"/>
      <c r="M397" s="5"/>
      <c r="N397" s="9"/>
      <c r="O397" s="9"/>
      <c r="P397" s="9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</row>
    <row r="398" spans="1:54" ht="15" x14ac:dyDescent="0.25">
      <c r="A398" s="5"/>
      <c r="B398" s="8"/>
      <c r="C398" s="7"/>
      <c r="D398" s="6"/>
      <c r="E398" s="6"/>
      <c r="F398" s="6"/>
      <c r="G398" s="6"/>
      <c r="H398" s="5"/>
      <c r="I398" s="5"/>
      <c r="J398" s="5"/>
      <c r="K398" s="5"/>
      <c r="L398" s="5"/>
      <c r="M398" s="5"/>
      <c r="N398" s="9"/>
      <c r="O398" s="9"/>
      <c r="P398" s="9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</row>
    <row r="399" spans="1:54" ht="15" x14ac:dyDescent="0.25">
      <c r="A399" s="5"/>
      <c r="B399" s="8"/>
      <c r="C399" s="7"/>
      <c r="D399" s="6"/>
      <c r="E399" s="6"/>
      <c r="F399" s="6"/>
      <c r="G399" s="6"/>
      <c r="H399" s="5"/>
      <c r="I399" s="5"/>
      <c r="J399" s="5"/>
      <c r="K399" s="5"/>
      <c r="L399" s="5"/>
      <c r="M399" s="5"/>
      <c r="N399" s="9"/>
      <c r="O399" s="9"/>
      <c r="P399" s="9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</row>
    <row r="400" spans="1:54" ht="15" x14ac:dyDescent="0.25">
      <c r="A400" s="5"/>
      <c r="B400" s="8"/>
      <c r="C400" s="7"/>
      <c r="D400" s="6"/>
      <c r="E400" s="6"/>
      <c r="F400" s="6"/>
      <c r="G400" s="6"/>
      <c r="H400" s="5"/>
      <c r="I400" s="5"/>
      <c r="J400" s="5"/>
      <c r="K400" s="5"/>
      <c r="L400" s="5"/>
      <c r="M400" s="5"/>
      <c r="N400" s="9"/>
      <c r="O400" s="9"/>
      <c r="P400" s="9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</row>
    <row r="401" spans="1:54" ht="15" x14ac:dyDescent="0.25">
      <c r="A401" s="5"/>
      <c r="B401" s="8"/>
      <c r="C401" s="7"/>
      <c r="D401" s="6"/>
      <c r="E401" s="6"/>
      <c r="F401" s="6"/>
      <c r="G401" s="6"/>
      <c r="H401" s="5"/>
      <c r="I401" s="5"/>
      <c r="J401" s="5"/>
      <c r="K401" s="5"/>
      <c r="L401" s="5"/>
      <c r="M401" s="5"/>
      <c r="N401" s="9"/>
      <c r="O401" s="9"/>
      <c r="P401" s="9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</row>
    <row r="402" spans="1:54" ht="15" x14ac:dyDescent="0.25">
      <c r="A402" s="5"/>
      <c r="B402" s="8"/>
      <c r="C402" s="7"/>
      <c r="D402" s="6"/>
      <c r="E402" s="6"/>
      <c r="F402" s="6"/>
      <c r="G402" s="6"/>
      <c r="H402" s="5"/>
      <c r="I402" s="5"/>
      <c r="J402" s="5"/>
      <c r="K402" s="5"/>
      <c r="L402" s="5"/>
      <c r="M402" s="5"/>
      <c r="N402" s="9"/>
      <c r="O402" s="9"/>
      <c r="P402" s="9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</row>
    <row r="403" spans="1:54" ht="15" x14ac:dyDescent="0.25">
      <c r="A403" s="5"/>
      <c r="B403" s="8"/>
      <c r="C403" s="7"/>
      <c r="D403" s="6"/>
      <c r="E403" s="6"/>
      <c r="F403" s="6"/>
      <c r="G403" s="6"/>
      <c r="H403" s="5"/>
      <c r="I403" s="5"/>
      <c r="J403" s="5"/>
      <c r="K403" s="5"/>
      <c r="L403" s="5"/>
      <c r="M403" s="5"/>
      <c r="N403" s="9"/>
      <c r="O403" s="9"/>
      <c r="P403" s="9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</row>
    <row r="404" spans="1:54" ht="15" x14ac:dyDescent="0.25">
      <c r="A404" s="5"/>
      <c r="B404" s="8"/>
      <c r="C404" s="7"/>
      <c r="D404" s="6"/>
      <c r="E404" s="6"/>
      <c r="F404" s="6"/>
      <c r="G404" s="6"/>
      <c r="H404" s="5"/>
      <c r="I404" s="5"/>
      <c r="J404" s="5"/>
      <c r="K404" s="5"/>
      <c r="L404" s="5"/>
      <c r="M404" s="5"/>
      <c r="N404" s="9"/>
      <c r="O404" s="9"/>
      <c r="P404" s="9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</row>
    <row r="405" spans="1:54" ht="15" x14ac:dyDescent="0.25">
      <c r="A405" s="5"/>
      <c r="B405" s="8"/>
      <c r="C405" s="7"/>
      <c r="D405" s="6"/>
      <c r="E405" s="6"/>
      <c r="F405" s="6"/>
      <c r="G405" s="6"/>
      <c r="H405" s="5"/>
      <c r="I405" s="5"/>
      <c r="J405" s="5"/>
      <c r="K405" s="5"/>
      <c r="L405" s="5"/>
      <c r="M405" s="5"/>
      <c r="N405" s="9"/>
      <c r="O405" s="9"/>
      <c r="P405" s="9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</row>
    <row r="406" spans="1:54" ht="15" x14ac:dyDescent="0.25">
      <c r="A406" s="5"/>
      <c r="B406" s="8"/>
      <c r="C406" s="7"/>
      <c r="D406" s="6"/>
      <c r="E406" s="6"/>
      <c r="F406" s="6"/>
      <c r="G406" s="6"/>
      <c r="H406" s="5"/>
      <c r="I406" s="5"/>
      <c r="J406" s="5"/>
      <c r="K406" s="5"/>
      <c r="L406" s="5"/>
      <c r="M406" s="5"/>
      <c r="N406" s="9"/>
      <c r="O406" s="9"/>
      <c r="P406" s="9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</row>
    <row r="407" spans="1:54" ht="15" x14ac:dyDescent="0.25">
      <c r="A407" s="5"/>
      <c r="B407" s="8"/>
      <c r="C407" s="7"/>
      <c r="D407" s="6"/>
      <c r="E407" s="6"/>
      <c r="F407" s="6"/>
      <c r="G407" s="6"/>
      <c r="H407" s="5"/>
      <c r="I407" s="5"/>
      <c r="J407" s="5"/>
      <c r="K407" s="5"/>
      <c r="L407" s="5"/>
      <c r="M407" s="5"/>
      <c r="N407" s="9"/>
      <c r="O407" s="9"/>
      <c r="P407" s="9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</row>
    <row r="408" spans="1:54" ht="15" x14ac:dyDescent="0.25">
      <c r="A408" s="5"/>
      <c r="B408" s="8"/>
      <c r="C408" s="7"/>
      <c r="D408" s="6"/>
      <c r="E408" s="6"/>
      <c r="F408" s="6"/>
      <c r="G408" s="6"/>
      <c r="H408" s="5"/>
      <c r="I408" s="5"/>
      <c r="J408" s="5"/>
      <c r="K408" s="5"/>
      <c r="L408" s="5"/>
      <c r="M408" s="5"/>
      <c r="N408" s="9"/>
      <c r="O408" s="9"/>
      <c r="P408" s="9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</row>
    <row r="409" spans="1:54" ht="15" x14ac:dyDescent="0.25">
      <c r="A409" s="5"/>
      <c r="B409" s="8"/>
      <c r="C409" s="7"/>
      <c r="D409" s="6"/>
      <c r="E409" s="6"/>
      <c r="F409" s="6"/>
      <c r="G409" s="6"/>
      <c r="H409" s="5"/>
      <c r="I409" s="5"/>
      <c r="J409" s="5"/>
      <c r="K409" s="5"/>
      <c r="L409" s="5"/>
      <c r="M409" s="5"/>
      <c r="N409" s="9"/>
      <c r="O409" s="9"/>
      <c r="P409" s="9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</row>
    <row r="410" spans="1:54" ht="15" x14ac:dyDescent="0.25">
      <c r="A410" s="5"/>
      <c r="B410" s="8"/>
      <c r="C410" s="7"/>
      <c r="D410" s="6"/>
      <c r="E410" s="6"/>
      <c r="F410" s="6"/>
      <c r="G410" s="6"/>
      <c r="H410" s="5"/>
      <c r="I410" s="5"/>
      <c r="J410" s="5"/>
      <c r="K410" s="5"/>
      <c r="L410" s="5"/>
      <c r="M410" s="5"/>
      <c r="N410" s="9"/>
      <c r="O410" s="9"/>
      <c r="P410" s="9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</row>
    <row r="411" spans="1:54" ht="15" x14ac:dyDescent="0.25">
      <c r="A411" s="5"/>
      <c r="B411" s="8"/>
      <c r="C411" s="7"/>
      <c r="D411" s="6"/>
      <c r="E411" s="6"/>
      <c r="F411" s="6"/>
      <c r="G411" s="6"/>
      <c r="H411" s="5"/>
      <c r="I411" s="5"/>
      <c r="J411" s="5"/>
      <c r="K411" s="5"/>
      <c r="L411" s="5"/>
      <c r="M411" s="5"/>
      <c r="N411" s="9"/>
      <c r="O411" s="9"/>
      <c r="P411" s="9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</row>
    <row r="412" spans="1:54" ht="15" x14ac:dyDescent="0.25">
      <c r="A412" s="5"/>
      <c r="B412" s="8"/>
      <c r="C412" s="7"/>
      <c r="D412" s="6"/>
      <c r="E412" s="6"/>
      <c r="F412" s="6"/>
      <c r="G412" s="6"/>
      <c r="H412" s="5"/>
      <c r="I412" s="5"/>
      <c r="J412" s="5"/>
      <c r="K412" s="5"/>
      <c r="L412" s="5"/>
      <c r="M412" s="5"/>
      <c r="N412" s="9"/>
      <c r="O412" s="9"/>
      <c r="P412" s="9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</row>
    <row r="413" spans="1:54" ht="15" x14ac:dyDescent="0.25">
      <c r="A413" s="5"/>
      <c r="B413" s="8"/>
      <c r="C413" s="7"/>
      <c r="D413" s="6"/>
      <c r="E413" s="6"/>
      <c r="F413" s="6"/>
      <c r="G413" s="6"/>
      <c r="H413" s="5"/>
      <c r="I413" s="5"/>
      <c r="J413" s="5"/>
      <c r="K413" s="5"/>
      <c r="L413" s="5"/>
      <c r="M413" s="5"/>
      <c r="N413" s="9"/>
      <c r="O413" s="9"/>
      <c r="P413" s="9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</row>
    <row r="414" spans="1:54" ht="15" x14ac:dyDescent="0.25">
      <c r="A414" s="5"/>
      <c r="B414" s="8"/>
      <c r="C414" s="7"/>
      <c r="D414" s="6"/>
      <c r="E414" s="6"/>
      <c r="F414" s="6"/>
      <c r="G414" s="6"/>
      <c r="H414" s="5"/>
      <c r="I414" s="5"/>
      <c r="J414" s="5"/>
      <c r="K414" s="5"/>
      <c r="L414" s="5"/>
      <c r="M414" s="5"/>
      <c r="N414" s="9"/>
      <c r="O414" s="9"/>
      <c r="P414" s="9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</row>
    <row r="415" spans="1:54" ht="15" x14ac:dyDescent="0.25">
      <c r="A415" s="5"/>
      <c r="B415" s="8"/>
      <c r="C415" s="7"/>
      <c r="D415" s="6"/>
      <c r="E415" s="6"/>
      <c r="F415" s="6"/>
      <c r="G415" s="6"/>
      <c r="H415" s="5"/>
      <c r="I415" s="5"/>
      <c r="J415" s="5"/>
      <c r="K415" s="5"/>
      <c r="L415" s="5"/>
      <c r="M415" s="5"/>
      <c r="N415" s="9"/>
      <c r="O415" s="9"/>
      <c r="P415" s="9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</row>
    <row r="416" spans="1:54" ht="15" x14ac:dyDescent="0.25">
      <c r="A416" s="5"/>
      <c r="B416" s="8"/>
      <c r="C416" s="7"/>
      <c r="D416" s="6"/>
      <c r="E416" s="6"/>
      <c r="F416" s="6"/>
      <c r="G416" s="6"/>
      <c r="H416" s="5"/>
      <c r="I416" s="5"/>
      <c r="J416" s="5"/>
      <c r="K416" s="5"/>
      <c r="L416" s="5"/>
      <c r="M416" s="5"/>
      <c r="N416" s="9"/>
      <c r="O416" s="9"/>
      <c r="P416" s="9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</row>
    <row r="417" spans="1:54" ht="15" x14ac:dyDescent="0.25">
      <c r="A417" s="5"/>
      <c r="B417" s="8"/>
      <c r="C417" s="7"/>
      <c r="D417" s="6"/>
      <c r="E417" s="6"/>
      <c r="F417" s="6"/>
      <c r="G417" s="6"/>
      <c r="H417" s="5"/>
      <c r="I417" s="5"/>
      <c r="J417" s="5"/>
      <c r="K417" s="5"/>
      <c r="L417" s="5"/>
      <c r="M417" s="5"/>
      <c r="N417" s="9"/>
      <c r="O417" s="9"/>
      <c r="P417" s="9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</row>
    <row r="418" spans="1:54" ht="15" x14ac:dyDescent="0.25">
      <c r="A418" s="5"/>
      <c r="B418" s="8"/>
      <c r="C418" s="7"/>
      <c r="D418" s="6"/>
      <c r="E418" s="6"/>
      <c r="F418" s="6"/>
      <c r="G418" s="6"/>
      <c r="H418" s="5"/>
      <c r="I418" s="5"/>
      <c r="J418" s="5"/>
      <c r="K418" s="5"/>
      <c r="L418" s="5"/>
      <c r="M418" s="5"/>
      <c r="N418" s="9"/>
      <c r="O418" s="9"/>
      <c r="P418" s="9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</row>
    <row r="419" spans="1:54" ht="15" x14ac:dyDescent="0.25">
      <c r="A419" s="5"/>
      <c r="B419" s="8"/>
      <c r="C419" s="7"/>
      <c r="D419" s="6"/>
      <c r="E419" s="6"/>
      <c r="F419" s="6"/>
      <c r="G419" s="6"/>
      <c r="H419" s="5"/>
      <c r="I419" s="5"/>
      <c r="J419" s="5"/>
      <c r="K419" s="5"/>
      <c r="L419" s="5"/>
      <c r="M419" s="5"/>
      <c r="N419" s="9"/>
      <c r="O419" s="9"/>
      <c r="P419" s="9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</row>
    <row r="420" spans="1:54" ht="15" x14ac:dyDescent="0.25">
      <c r="A420" s="5"/>
      <c r="B420" s="8"/>
      <c r="C420" s="7"/>
      <c r="D420" s="6"/>
      <c r="E420" s="6"/>
      <c r="F420" s="6"/>
      <c r="G420" s="6"/>
      <c r="H420" s="5"/>
      <c r="I420" s="5"/>
      <c r="J420" s="5"/>
      <c r="K420" s="5"/>
      <c r="L420" s="5"/>
      <c r="M420" s="5"/>
      <c r="N420" s="9"/>
      <c r="O420" s="9"/>
      <c r="P420" s="9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</row>
    <row r="421" spans="1:54" ht="15" x14ac:dyDescent="0.25">
      <c r="A421" s="5"/>
      <c r="B421" s="8"/>
      <c r="C421" s="7"/>
      <c r="D421" s="6"/>
      <c r="E421" s="6"/>
      <c r="F421" s="6"/>
      <c r="G421" s="6"/>
      <c r="H421" s="5"/>
      <c r="I421" s="5"/>
      <c r="J421" s="5"/>
      <c r="K421" s="5"/>
      <c r="L421" s="5"/>
      <c r="M421" s="5"/>
      <c r="N421" s="9"/>
      <c r="O421" s="9"/>
      <c r="P421" s="9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</row>
    <row r="422" spans="1:54" ht="15" x14ac:dyDescent="0.25">
      <c r="A422" s="5"/>
      <c r="B422" s="8"/>
      <c r="C422" s="7"/>
      <c r="D422" s="6"/>
      <c r="E422" s="6"/>
      <c r="F422" s="6"/>
      <c r="G422" s="6"/>
      <c r="H422" s="5"/>
      <c r="I422" s="5"/>
      <c r="J422" s="5"/>
      <c r="K422" s="5"/>
      <c r="L422" s="5"/>
      <c r="M422" s="5"/>
      <c r="N422" s="9"/>
      <c r="O422" s="9"/>
      <c r="P422" s="9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</row>
    <row r="423" spans="1:54" ht="15" x14ac:dyDescent="0.25">
      <c r="A423" s="5"/>
      <c r="B423" s="8"/>
      <c r="C423" s="7"/>
      <c r="D423" s="6"/>
      <c r="E423" s="6"/>
      <c r="F423" s="6"/>
      <c r="G423" s="6"/>
      <c r="H423" s="5"/>
      <c r="I423" s="5"/>
      <c r="J423" s="5"/>
      <c r="K423" s="5"/>
      <c r="L423" s="5"/>
      <c r="M423" s="5"/>
      <c r="N423" s="9"/>
      <c r="O423" s="9"/>
      <c r="P423" s="9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</row>
    <row r="424" spans="1:54" ht="15" x14ac:dyDescent="0.25">
      <c r="A424" s="5"/>
      <c r="B424" s="8"/>
      <c r="C424" s="7"/>
      <c r="D424" s="6"/>
      <c r="E424" s="6"/>
      <c r="F424" s="6"/>
      <c r="G424" s="6"/>
      <c r="H424" s="5"/>
      <c r="I424" s="5"/>
      <c r="J424" s="5"/>
      <c r="K424" s="5"/>
      <c r="L424" s="5"/>
      <c r="M424" s="5"/>
      <c r="N424" s="9"/>
      <c r="O424" s="9"/>
      <c r="P424" s="9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</row>
    <row r="425" spans="1:54" ht="15" x14ac:dyDescent="0.25">
      <c r="A425" s="5"/>
      <c r="B425" s="8"/>
      <c r="C425" s="7"/>
      <c r="D425" s="6"/>
      <c r="E425" s="6"/>
      <c r="F425" s="6"/>
      <c r="G425" s="6"/>
      <c r="H425" s="5"/>
      <c r="I425" s="5"/>
      <c r="J425" s="5"/>
      <c r="K425" s="5"/>
      <c r="L425" s="5"/>
      <c r="M425" s="5"/>
      <c r="N425" s="9"/>
      <c r="O425" s="9"/>
      <c r="P425" s="9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</row>
    <row r="426" spans="1:54" ht="15" x14ac:dyDescent="0.25">
      <c r="A426" s="5"/>
      <c r="B426" s="8"/>
      <c r="C426" s="7"/>
      <c r="D426" s="6"/>
      <c r="E426" s="6"/>
      <c r="F426" s="6"/>
      <c r="G426" s="6"/>
      <c r="H426" s="5"/>
      <c r="I426" s="5"/>
      <c r="J426" s="5"/>
      <c r="K426" s="5"/>
      <c r="L426" s="5"/>
      <c r="M426" s="5"/>
      <c r="N426" s="9"/>
      <c r="O426" s="9"/>
      <c r="P426" s="9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</row>
    <row r="427" spans="1:54" ht="15" x14ac:dyDescent="0.25">
      <c r="A427" s="5"/>
      <c r="B427" s="8"/>
      <c r="C427" s="7"/>
      <c r="D427" s="6"/>
      <c r="E427" s="6"/>
      <c r="F427" s="6"/>
      <c r="G427" s="6"/>
      <c r="H427" s="5"/>
      <c r="I427" s="5"/>
      <c r="J427" s="5"/>
      <c r="K427" s="5"/>
      <c r="L427" s="5"/>
      <c r="M427" s="5"/>
      <c r="N427" s="9"/>
      <c r="O427" s="9"/>
      <c r="P427" s="9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</row>
    <row r="428" spans="1:54" ht="15" x14ac:dyDescent="0.25">
      <c r="A428" s="5"/>
      <c r="B428" s="8"/>
      <c r="C428" s="7"/>
      <c r="D428" s="6"/>
      <c r="E428" s="6"/>
      <c r="F428" s="6"/>
      <c r="G428" s="6"/>
      <c r="H428" s="5"/>
      <c r="I428" s="5"/>
      <c r="J428" s="5"/>
      <c r="K428" s="5"/>
      <c r="L428" s="5"/>
      <c r="M428" s="5"/>
      <c r="N428" s="9"/>
      <c r="O428" s="9"/>
      <c r="P428" s="9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</row>
    <row r="429" spans="1:54" ht="15" x14ac:dyDescent="0.25">
      <c r="A429" s="5"/>
      <c r="B429" s="8"/>
      <c r="C429" s="7"/>
      <c r="D429" s="6"/>
      <c r="E429" s="6"/>
      <c r="F429" s="6"/>
      <c r="G429" s="6"/>
      <c r="H429" s="5"/>
      <c r="I429" s="5"/>
      <c r="J429" s="5"/>
      <c r="K429" s="5"/>
      <c r="L429" s="5"/>
      <c r="M429" s="5"/>
      <c r="N429" s="9"/>
      <c r="O429" s="9"/>
      <c r="P429" s="9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</row>
    <row r="430" spans="1:54" ht="15" x14ac:dyDescent="0.25">
      <c r="A430" s="5"/>
      <c r="B430" s="8"/>
      <c r="C430" s="7"/>
      <c r="D430" s="6"/>
      <c r="E430" s="6"/>
      <c r="F430" s="6"/>
      <c r="G430" s="6"/>
      <c r="H430" s="5"/>
      <c r="I430" s="5"/>
      <c r="J430" s="5"/>
      <c r="K430" s="5"/>
      <c r="L430" s="5"/>
      <c r="M430" s="5"/>
      <c r="N430" s="9"/>
      <c r="O430" s="9"/>
      <c r="P430" s="9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</row>
    <row r="431" spans="1:54" ht="15" x14ac:dyDescent="0.25">
      <c r="A431" s="5"/>
      <c r="B431" s="8"/>
      <c r="C431" s="7"/>
      <c r="D431" s="6"/>
      <c r="E431" s="6"/>
      <c r="F431" s="6"/>
      <c r="G431" s="6"/>
      <c r="H431" s="5"/>
      <c r="I431" s="5"/>
      <c r="J431" s="5"/>
      <c r="K431" s="5"/>
      <c r="L431" s="5"/>
      <c r="M431" s="5"/>
      <c r="N431" s="9"/>
      <c r="O431" s="9"/>
      <c r="P431" s="9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</row>
    <row r="432" spans="1:54" ht="15" x14ac:dyDescent="0.25">
      <c r="A432" s="5"/>
      <c r="B432" s="8"/>
      <c r="C432" s="7"/>
      <c r="D432" s="6"/>
      <c r="E432" s="6"/>
      <c r="F432" s="6"/>
      <c r="G432" s="6"/>
      <c r="H432" s="5"/>
      <c r="I432" s="5"/>
      <c r="J432" s="5"/>
      <c r="K432" s="5"/>
      <c r="L432" s="5"/>
      <c r="M432" s="5"/>
      <c r="N432" s="9"/>
      <c r="O432" s="9"/>
      <c r="P432" s="9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</row>
    <row r="433" spans="1:54" ht="15" x14ac:dyDescent="0.25">
      <c r="A433" s="5"/>
      <c r="B433" s="8"/>
      <c r="C433" s="7"/>
      <c r="D433" s="6"/>
      <c r="E433" s="6"/>
      <c r="F433" s="6"/>
      <c r="G433" s="6"/>
      <c r="H433" s="5"/>
      <c r="I433" s="5"/>
      <c r="J433" s="5"/>
      <c r="K433" s="5"/>
      <c r="L433" s="5"/>
      <c r="M433" s="5"/>
      <c r="N433" s="9"/>
      <c r="O433" s="9"/>
      <c r="P433" s="9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</row>
    <row r="434" spans="1:54" ht="15" x14ac:dyDescent="0.25">
      <c r="A434" s="5"/>
      <c r="B434" s="8"/>
      <c r="C434" s="7"/>
      <c r="D434" s="6"/>
      <c r="E434" s="6"/>
      <c r="F434" s="6"/>
      <c r="G434" s="6"/>
      <c r="H434" s="5"/>
      <c r="I434" s="5"/>
      <c r="J434" s="5"/>
      <c r="K434" s="5"/>
      <c r="L434" s="5"/>
      <c r="M434" s="5"/>
      <c r="N434" s="5"/>
      <c r="O434" s="5"/>
      <c r="P434" s="5"/>
    </row>
    <row r="435" spans="1:54" ht="15" x14ac:dyDescent="0.25">
      <c r="A435" s="5"/>
      <c r="B435" s="8"/>
      <c r="C435" s="7"/>
      <c r="D435" s="6"/>
      <c r="E435" s="6"/>
      <c r="F435" s="6"/>
      <c r="G435" s="6"/>
      <c r="H435" s="5"/>
      <c r="I435" s="5"/>
      <c r="J435" s="5"/>
      <c r="K435" s="5"/>
      <c r="L435" s="5"/>
      <c r="M435" s="5"/>
      <c r="N435" s="5"/>
      <c r="O435" s="5"/>
      <c r="P435" s="5"/>
    </row>
    <row r="436" spans="1:54" ht="15" x14ac:dyDescent="0.25">
      <c r="A436" s="5"/>
      <c r="B436" s="8"/>
      <c r="C436" s="7"/>
      <c r="D436" s="6"/>
      <c r="E436" s="6"/>
      <c r="F436" s="6"/>
      <c r="G436" s="6"/>
      <c r="H436" s="5"/>
      <c r="I436" s="5"/>
      <c r="J436" s="5"/>
      <c r="K436" s="5"/>
      <c r="L436" s="5"/>
      <c r="M436" s="5"/>
      <c r="N436" s="5"/>
      <c r="O436" s="5"/>
      <c r="P436" s="5"/>
    </row>
    <row r="437" spans="1:54" ht="15" x14ac:dyDescent="0.25">
      <c r="A437" s="5"/>
      <c r="B437" s="8"/>
      <c r="C437" s="7"/>
      <c r="D437" s="6"/>
      <c r="E437" s="5"/>
      <c r="F437" s="6"/>
      <c r="G437" s="6"/>
      <c r="H437" s="5"/>
      <c r="I437" s="5"/>
      <c r="J437" s="5"/>
      <c r="K437" s="5"/>
      <c r="L437" s="5"/>
      <c r="M437" s="5"/>
      <c r="N437" s="5"/>
      <c r="O437" s="5"/>
      <c r="P437" s="5"/>
    </row>
    <row r="438" spans="1:54" ht="15" x14ac:dyDescent="0.25">
      <c r="A438" s="5"/>
      <c r="B438" s="8"/>
      <c r="C438" s="7"/>
      <c r="D438" s="6"/>
      <c r="E438" s="5"/>
      <c r="F438" s="6"/>
      <c r="G438" s="6"/>
      <c r="H438" s="5"/>
      <c r="I438" s="5"/>
      <c r="J438" s="5"/>
      <c r="K438" s="5"/>
      <c r="L438" s="5"/>
      <c r="M438" s="5"/>
      <c r="N438" s="5"/>
      <c r="O438" s="5"/>
      <c r="P438" s="5"/>
    </row>
    <row r="439" spans="1:54" ht="15" x14ac:dyDescent="0.25">
      <c r="A439" s="5"/>
      <c r="B439" s="8"/>
      <c r="C439" s="7"/>
      <c r="D439" s="6"/>
      <c r="E439" s="5"/>
      <c r="F439" s="6"/>
      <c r="G439" s="6"/>
      <c r="H439" s="5"/>
      <c r="I439" s="5"/>
      <c r="J439" s="5"/>
      <c r="K439" s="5"/>
      <c r="L439" s="5"/>
      <c r="M439" s="5"/>
      <c r="N439" s="5"/>
      <c r="O439" s="5"/>
      <c r="P439" s="5"/>
    </row>
    <row r="440" spans="1:54" ht="15" x14ac:dyDescent="0.25">
      <c r="B440" s="3"/>
      <c r="C440" s="3"/>
      <c r="D440" s="3"/>
      <c r="E440" s="3"/>
      <c r="F440" s="3"/>
      <c r="G440" s="4"/>
      <c r="H440" s="3"/>
    </row>
    <row r="441" spans="1:54" ht="15" x14ac:dyDescent="0.25">
      <c r="B441" s="3"/>
      <c r="C441" s="3"/>
      <c r="D441" s="3"/>
      <c r="E441" s="3"/>
      <c r="F441" s="3"/>
      <c r="G441" s="4"/>
      <c r="H441" s="3"/>
    </row>
  </sheetData>
  <sheetProtection selectLockedCells="1"/>
  <mergeCells count="12">
    <mergeCell ref="L75:M75"/>
    <mergeCell ref="L79:M79"/>
    <mergeCell ref="L72:M72"/>
    <mergeCell ref="L76:M76"/>
    <mergeCell ref="L80:M80"/>
    <mergeCell ref="I4:K4"/>
    <mergeCell ref="L71:M71"/>
    <mergeCell ref="A42:C42"/>
    <mergeCell ref="AR5:AT5"/>
    <mergeCell ref="Z5:AB5"/>
    <mergeCell ref="AF5:AH5"/>
    <mergeCell ref="AL5:AN5"/>
  </mergeCells>
  <pageMargins left="0.7" right="0.45" top="1" bottom="0.75" header="0.5" footer="0.3"/>
  <pageSetup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CashFlowFundingAnalysis</vt:lpstr>
      <vt:lpstr>CashFlowFundingAnalysis!Print_Area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2024-12-23T21:07:42Z</dcterms:created>
  <dcterms:modified xsi:type="dcterms:W3CDTF">2024-12-23T21:08:01Z</dcterms:modified>
</cp:coreProperties>
</file>