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andy\Desktop\Export\Rprx\"/>
    </mc:Choice>
  </mc:AlternateContent>
  <xr:revisionPtr revIDLastSave="0" documentId="8_{21000922-801A-4CF5-9006-880725D516B0}" xr6:coauthVersionLast="47" xr6:coauthVersionMax="47" xr10:uidLastSave="{00000000-0000-0000-0000-000000000000}"/>
  <bookViews>
    <workbookView xWindow="-120" yWindow="-120" windowWidth="38640" windowHeight="15720" xr2:uid="{BF494350-AB25-4D7B-8AA1-4D938AFA6A10}"/>
  </bookViews>
  <sheets>
    <sheet name="Investment Estimator" sheetId="1" r:id="rId1"/>
  </sheets>
  <externalReferences>
    <externalReference r:id="rId2"/>
    <externalReference r:id="rId3"/>
    <externalReference r:id="rId4"/>
  </externalReferences>
  <definedNames>
    <definedName name="chart_balance">OFFSET([1]MortgageCalculator!$I$28,2,0,payments,1)</definedName>
    <definedName name="chart_balance_noextra">OFFSET([1]NoExtra!$G$2,2,0,nper,1)</definedName>
    <definedName name="chart_date">OFFSET([1]MortgageCalculator!$B$28,2,0,nper,1)</definedName>
    <definedName name="chart_date_noextra">OFFSET([1]NoExtra!$B$2,2,0,nper,1)</definedName>
    <definedName name="chart_nper">ROW(OFFSET([1]MortgageCalculator!#REF!,0,0,nper,1))</definedName>
    <definedName name="chart_ratehist">OFFSET([1]MortgageCalculator!$C$28,2,0,payments,1)</definedName>
    <definedName name="chart_taxreturned">OFFSET([1]MortgageCalculator!#REF!,2,0,payments,1)</definedName>
    <definedName name="compound_period">INDEX({2,12},MATCH([1]MortgageCalculator!$D$9,compound_periods,0))</definedName>
    <definedName name="compound_periods">{"Semi-Annually";"Monthly"}</definedName>
    <definedName name="CP">INDEX({2,12},MATCH([1]MortgageCalculator!$D$9,compound_periods,0))</definedName>
    <definedName name="dumb">ROW(OFFSET([1]MortgageCalculator!#REF!,0,0,nper,1))</definedName>
    <definedName name="fpdate">[2]MortgageCalculator!$D$6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oney_Merge_Database">#REF!</definedName>
    <definedName name="nper">term*12</definedName>
    <definedName name="payments">MAX([1]MortgageCalculator!$A$30:$A$509)</definedName>
    <definedName name="Payroll_Period">#REF!</definedName>
    <definedName name="rate">[1]MortgageCalculator!#REF!</definedName>
    <definedName name="term">[1]MortgageCalculator!$D$7</definedName>
    <definedName name="variable">IF([1]MortgageCalculator!$L$5="Variable Rate",TRUE,FALSE)</definedName>
    <definedName name="Wage">#REF!</definedName>
    <definedName name="xx">OFFSET([1]NoExtra!$G$2,2,0,nper,1)</definedName>
    <definedName name="xxx">OFFSET([1]MortgageCalculator!$B$28,2,0,nper,1)</definedName>
    <definedName name="xxxx">OFFSET([1]NoExtra!$B$2,2,0,nper,1)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  <c r="D17" i="1"/>
  <c r="D19" i="1" s="1"/>
  <c r="C28" i="1"/>
  <c r="C30" i="1"/>
  <c r="D37" i="1"/>
  <c r="E37" i="1"/>
  <c r="F37" i="1"/>
  <c r="G37" i="1"/>
  <c r="H37" i="1"/>
  <c r="I37" i="1"/>
  <c r="J37" i="1"/>
  <c r="K37" i="1"/>
  <c r="L37" i="1"/>
  <c r="D38" i="1"/>
  <c r="E38" i="1"/>
  <c r="F38" i="1"/>
  <c r="G38" i="1"/>
  <c r="H38" i="1"/>
  <c r="I38" i="1"/>
  <c r="J38" i="1"/>
  <c r="K38" i="1"/>
  <c r="L38" i="1"/>
  <c r="D39" i="1"/>
  <c r="E39" i="1"/>
  <c r="F39" i="1"/>
  <c r="G39" i="1"/>
  <c r="H39" i="1"/>
  <c r="I39" i="1"/>
  <c r="J39" i="1"/>
  <c r="K39" i="1"/>
  <c r="L39" i="1"/>
  <c r="D40" i="1"/>
  <c r="E40" i="1"/>
  <c r="F40" i="1"/>
  <c r="G40" i="1"/>
  <c r="H40" i="1"/>
  <c r="I40" i="1"/>
  <c r="J40" i="1"/>
  <c r="K40" i="1"/>
  <c r="L40" i="1"/>
  <c r="D41" i="1"/>
  <c r="E41" i="1"/>
  <c r="F41" i="1"/>
  <c r="G41" i="1"/>
  <c r="H41" i="1"/>
  <c r="I41" i="1"/>
  <c r="J41" i="1"/>
  <c r="K41" i="1"/>
  <c r="L41" i="1"/>
  <c r="D42" i="1"/>
  <c r="E42" i="1"/>
  <c r="F42" i="1"/>
  <c r="G42" i="1"/>
  <c r="H42" i="1"/>
  <c r="I42" i="1"/>
  <c r="J42" i="1"/>
  <c r="K42" i="1"/>
  <c r="L42" i="1"/>
  <c r="D43" i="1"/>
  <c r="E43" i="1"/>
  <c r="F43" i="1"/>
  <c r="G43" i="1"/>
  <c r="H43" i="1"/>
  <c r="I43" i="1"/>
  <c r="J43" i="1"/>
  <c r="K43" i="1"/>
  <c r="L43" i="1"/>
  <c r="D44" i="1"/>
  <c r="E44" i="1"/>
  <c r="F44" i="1"/>
  <c r="G44" i="1"/>
  <c r="H44" i="1"/>
  <c r="I44" i="1"/>
  <c r="J44" i="1"/>
  <c r="K44" i="1"/>
  <c r="L44" i="1"/>
  <c r="D45" i="1"/>
  <c r="E45" i="1"/>
  <c r="F45" i="1"/>
  <c r="G45" i="1"/>
  <c r="H45" i="1"/>
  <c r="I45" i="1"/>
  <c r="J45" i="1"/>
  <c r="K45" i="1"/>
  <c r="L45" i="1"/>
  <c r="D46" i="1"/>
  <c r="E46" i="1"/>
  <c r="F46" i="1"/>
  <c r="G46" i="1"/>
  <c r="H46" i="1"/>
  <c r="I46" i="1"/>
  <c r="J46" i="1"/>
  <c r="K46" i="1"/>
  <c r="L46" i="1"/>
  <c r="D47" i="1"/>
  <c r="E47" i="1"/>
  <c r="F47" i="1"/>
  <c r="G47" i="1"/>
  <c r="H47" i="1"/>
  <c r="I47" i="1"/>
  <c r="J47" i="1"/>
  <c r="K47" i="1"/>
  <c r="L47" i="1"/>
  <c r="D48" i="1"/>
  <c r="E48" i="1"/>
  <c r="F48" i="1"/>
  <c r="G48" i="1"/>
  <c r="H48" i="1"/>
  <c r="I48" i="1"/>
  <c r="J48" i="1"/>
  <c r="K48" i="1"/>
  <c r="L48" i="1"/>
  <c r="D49" i="1"/>
  <c r="E49" i="1"/>
  <c r="F49" i="1"/>
  <c r="G49" i="1"/>
  <c r="H49" i="1"/>
  <c r="I49" i="1"/>
  <c r="J49" i="1"/>
  <c r="K49" i="1"/>
  <c r="L49" i="1"/>
  <c r="D50" i="1"/>
  <c r="E50" i="1"/>
  <c r="F50" i="1"/>
  <c r="G50" i="1"/>
  <c r="H50" i="1"/>
  <c r="I50" i="1"/>
  <c r="J50" i="1"/>
  <c r="K50" i="1"/>
  <c r="L50" i="1"/>
  <c r="D51" i="1"/>
  <c r="E51" i="1"/>
  <c r="F51" i="1"/>
  <c r="G51" i="1"/>
  <c r="H51" i="1"/>
  <c r="I51" i="1"/>
  <c r="J51" i="1"/>
  <c r="K51" i="1"/>
  <c r="L51" i="1"/>
  <c r="D52" i="1"/>
  <c r="E52" i="1"/>
  <c r="F52" i="1"/>
  <c r="G52" i="1"/>
  <c r="H52" i="1"/>
  <c r="I52" i="1"/>
  <c r="J52" i="1"/>
  <c r="K52" i="1"/>
  <c r="L52" i="1"/>
  <c r="D53" i="1"/>
  <c r="E53" i="1"/>
  <c r="F53" i="1"/>
  <c r="G53" i="1"/>
  <c r="H53" i="1"/>
  <c r="I53" i="1"/>
  <c r="J53" i="1"/>
  <c r="K53" i="1"/>
  <c r="L53" i="1"/>
  <c r="D54" i="1"/>
  <c r="E54" i="1"/>
  <c r="F54" i="1"/>
  <c r="G54" i="1"/>
  <c r="H54" i="1"/>
  <c r="I54" i="1"/>
  <c r="J54" i="1"/>
  <c r="K54" i="1"/>
  <c r="L54" i="1"/>
  <c r="D55" i="1"/>
  <c r="E55" i="1"/>
  <c r="F55" i="1"/>
  <c r="G55" i="1"/>
  <c r="H55" i="1"/>
  <c r="I55" i="1"/>
  <c r="J55" i="1"/>
  <c r="K55" i="1"/>
  <c r="L55" i="1"/>
  <c r="D60" i="1"/>
  <c r="E60" i="1"/>
  <c r="F60" i="1"/>
  <c r="G60" i="1"/>
  <c r="H60" i="1"/>
  <c r="I60" i="1"/>
  <c r="J60" i="1"/>
  <c r="K60" i="1"/>
  <c r="L60" i="1"/>
  <c r="D61" i="1"/>
  <c r="E61" i="1"/>
  <c r="F61" i="1"/>
  <c r="G61" i="1"/>
  <c r="H61" i="1"/>
  <c r="I61" i="1"/>
  <c r="J61" i="1"/>
  <c r="K61" i="1"/>
  <c r="L61" i="1"/>
  <c r="D62" i="1"/>
  <c r="E62" i="1"/>
  <c r="F62" i="1"/>
  <c r="G62" i="1"/>
  <c r="H62" i="1"/>
  <c r="I62" i="1"/>
  <c r="J62" i="1"/>
  <c r="K62" i="1"/>
  <c r="L62" i="1"/>
  <c r="D63" i="1"/>
  <c r="E63" i="1"/>
  <c r="F63" i="1"/>
  <c r="G63" i="1"/>
  <c r="H63" i="1"/>
  <c r="I63" i="1"/>
  <c r="J63" i="1"/>
  <c r="K63" i="1"/>
  <c r="L63" i="1"/>
  <c r="D64" i="1"/>
  <c r="E64" i="1"/>
  <c r="F64" i="1"/>
  <c r="G64" i="1"/>
  <c r="H64" i="1"/>
  <c r="I64" i="1"/>
  <c r="J64" i="1"/>
  <c r="K64" i="1"/>
  <c r="L64" i="1"/>
  <c r="D65" i="1"/>
  <c r="E65" i="1"/>
  <c r="F65" i="1"/>
  <c r="G65" i="1"/>
  <c r="H65" i="1"/>
  <c r="I65" i="1"/>
  <c r="J65" i="1"/>
  <c r="K65" i="1"/>
  <c r="L65" i="1"/>
  <c r="D66" i="1"/>
  <c r="E66" i="1"/>
  <c r="F66" i="1"/>
  <c r="G66" i="1"/>
  <c r="H66" i="1"/>
  <c r="I66" i="1"/>
  <c r="J66" i="1"/>
  <c r="K66" i="1"/>
  <c r="L66" i="1"/>
  <c r="D67" i="1"/>
  <c r="E67" i="1"/>
  <c r="F67" i="1"/>
  <c r="G67" i="1"/>
  <c r="H67" i="1"/>
  <c r="I67" i="1"/>
  <c r="J67" i="1"/>
  <c r="K67" i="1"/>
  <c r="L67" i="1"/>
  <c r="D68" i="1"/>
  <c r="E68" i="1"/>
  <c r="F68" i="1"/>
  <c r="G68" i="1"/>
  <c r="H68" i="1"/>
  <c r="I68" i="1"/>
  <c r="J68" i="1"/>
  <c r="K68" i="1"/>
  <c r="L68" i="1"/>
  <c r="D69" i="1"/>
  <c r="E69" i="1"/>
  <c r="F69" i="1"/>
  <c r="G69" i="1"/>
  <c r="H69" i="1"/>
  <c r="I69" i="1"/>
  <c r="J69" i="1"/>
  <c r="K69" i="1"/>
  <c r="L69" i="1"/>
  <c r="D70" i="1"/>
  <c r="E70" i="1"/>
  <c r="F70" i="1"/>
  <c r="G70" i="1"/>
  <c r="H70" i="1"/>
  <c r="I70" i="1"/>
  <c r="J70" i="1"/>
  <c r="K70" i="1"/>
  <c r="L70" i="1"/>
  <c r="D71" i="1"/>
  <c r="E71" i="1"/>
  <c r="F71" i="1"/>
  <c r="G71" i="1"/>
  <c r="H71" i="1"/>
  <c r="I71" i="1"/>
  <c r="J71" i="1"/>
  <c r="K71" i="1"/>
  <c r="L71" i="1"/>
  <c r="D72" i="1"/>
  <c r="E72" i="1"/>
  <c r="F72" i="1"/>
  <c r="G72" i="1"/>
  <c r="H72" i="1"/>
  <c r="I72" i="1"/>
  <c r="J72" i="1"/>
  <c r="K72" i="1"/>
  <c r="L72" i="1"/>
  <c r="D73" i="1"/>
  <c r="E73" i="1"/>
  <c r="F73" i="1"/>
  <c r="G73" i="1"/>
  <c r="H73" i="1"/>
  <c r="I73" i="1"/>
  <c r="J73" i="1"/>
  <c r="K73" i="1"/>
  <c r="L73" i="1"/>
  <c r="D74" i="1"/>
  <c r="E74" i="1"/>
  <c r="F74" i="1"/>
  <c r="G74" i="1"/>
  <c r="H74" i="1"/>
  <c r="I74" i="1"/>
  <c r="J74" i="1"/>
  <c r="K74" i="1"/>
  <c r="L74" i="1"/>
  <c r="D75" i="1"/>
  <c r="E75" i="1"/>
  <c r="F75" i="1"/>
  <c r="G75" i="1"/>
  <c r="H75" i="1"/>
  <c r="I75" i="1"/>
  <c r="J75" i="1"/>
  <c r="K75" i="1"/>
  <c r="L75" i="1"/>
  <c r="D76" i="1"/>
  <c r="E76" i="1"/>
  <c r="F76" i="1"/>
  <c r="G76" i="1"/>
  <c r="H76" i="1"/>
  <c r="I76" i="1"/>
  <c r="J76" i="1"/>
  <c r="K76" i="1"/>
  <c r="L76" i="1"/>
  <c r="D77" i="1"/>
  <c r="E77" i="1"/>
  <c r="F77" i="1"/>
  <c r="G77" i="1"/>
  <c r="H77" i="1"/>
  <c r="I77" i="1"/>
  <c r="J77" i="1"/>
  <c r="K77" i="1"/>
  <c r="L77" i="1"/>
  <c r="D78" i="1"/>
  <c r="E78" i="1"/>
  <c r="F78" i="1"/>
  <c r="G78" i="1"/>
  <c r="H78" i="1"/>
  <c r="I78" i="1"/>
  <c r="J78" i="1"/>
  <c r="K78" i="1"/>
  <c r="L78" i="1"/>
  <c r="D79" i="1"/>
  <c r="E79" i="1"/>
  <c r="F79" i="1"/>
  <c r="G79" i="1"/>
  <c r="H79" i="1"/>
  <c r="I79" i="1"/>
  <c r="J79" i="1"/>
  <c r="K79" i="1"/>
  <c r="L79" i="1"/>
</calcChain>
</file>

<file path=xl/sharedStrings.xml><?xml version="1.0" encoding="utf-8"?>
<sst xmlns="http://schemas.openxmlformats.org/spreadsheetml/2006/main" count="26" uniqueCount="24">
  <si>
    <t>TOTAL FUTURE AMOUNT DESIRED</t>
  </si>
  <si>
    <t>Results show the monthly contribution required to reach a specific amount by the time the funds are needed.</t>
  </si>
  <si>
    <t>ESTIMATED RATE OF RETURN</t>
  </si>
  <si>
    <t>PRESENT VALUE MATRIX</t>
  </si>
  <si>
    <t>MONTHLY CONTRIBUTION</t>
  </si>
  <si>
    <t>Results show the future value of a consistent contribution during the time until the funds are needed.</t>
  </si>
  <si>
    <t>FUTURE VALUE MATRIX</t>
  </si>
  <si>
    <t>ESTIMATED LUMP SUM DEPOSIT:</t>
  </si>
  <si>
    <t>-  OR   -</t>
  </si>
  <si>
    <t>ESTIMATED MONTHLY CONTRIBUTION:</t>
  </si>
  <si>
    <t>ESTIMATED RATE OF RETURN:</t>
  </si>
  <si>
    <t>TOTAL FUTURE AMOUNT DESIRED:</t>
  </si>
  <si>
    <t>PRESENT VALUE ESTIMATOR</t>
  </si>
  <si>
    <t>ESTIMATED INCREASE IN RESOURCES:</t>
  </si>
  <si>
    <t>ESTIMATED FUTURE VALUE:</t>
  </si>
  <si>
    <t xml:space="preserve"> </t>
  </si>
  <si>
    <t>ANNUAL CONTRIBUTION:</t>
  </si>
  <si>
    <t>MONTHLY CONTRIBUTION:</t>
  </si>
  <si>
    <t>INITIAL CONTRIBUTION</t>
  </si>
  <si>
    <t>Revised</t>
  </si>
  <si>
    <t>Initial</t>
  </si>
  <si>
    <t>FUTURE VALUE ESTIMATOR</t>
  </si>
  <si>
    <t>NUMBER OF YEARS TO ACCUMULATE FUNDS :</t>
  </si>
  <si>
    <r>
      <t xml:space="preserve">  </t>
    </r>
    <r>
      <rPr>
        <sz val="24"/>
        <color indexed="9"/>
        <rFont val="Arial Rounded MT Bold"/>
        <family val="2"/>
      </rPr>
      <t>Investment Estimator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</si>
</sst>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</numFmts>
  <fonts count="28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9"/>
      <color theme="0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9"/>
      <name val="Arial"/>
      <family val="2"/>
    </font>
    <font>
      <b/>
      <sz val="12"/>
      <color theme="0"/>
      <name val="Arial"/>
      <family val="2"/>
    </font>
    <font>
      <b/>
      <u/>
      <sz val="12"/>
      <name val="Arial"/>
      <family val="2"/>
    </font>
    <font>
      <sz val="11"/>
      <color indexed="8"/>
      <name val="Arial"/>
      <family val="2"/>
    </font>
    <font>
      <b/>
      <i/>
      <sz val="12"/>
      <color indexed="9"/>
      <name val="Arial"/>
      <family val="2"/>
    </font>
    <font>
      <b/>
      <sz val="10"/>
      <color theme="0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i/>
      <sz val="10"/>
      <name val="Arial"/>
      <family val="2"/>
    </font>
    <font>
      <b/>
      <i/>
      <sz val="12"/>
      <color theme="0"/>
      <name val="Arial"/>
      <family val="2"/>
    </font>
    <font>
      <sz val="22"/>
      <name val="Arial"/>
      <family val="2"/>
    </font>
    <font>
      <b/>
      <sz val="12"/>
      <name val="Arial"/>
      <family val="2"/>
    </font>
    <font>
      <b/>
      <sz val="18"/>
      <color indexed="18"/>
      <name val="Arial"/>
      <family val="2"/>
    </font>
    <font>
      <b/>
      <sz val="14"/>
      <color indexed="56"/>
      <name val="Arial Rounded MT Bold"/>
      <family val="2"/>
    </font>
    <font>
      <b/>
      <sz val="24"/>
      <color indexed="18"/>
      <name val="Arial"/>
      <family val="2"/>
    </font>
    <font>
      <sz val="10"/>
      <color indexed="57"/>
      <name val="Arial"/>
      <family val="2"/>
    </font>
    <font>
      <b/>
      <i/>
      <sz val="18"/>
      <color indexed="18"/>
      <name val="Arial"/>
      <family val="2"/>
    </font>
    <font>
      <b/>
      <sz val="20"/>
      <color indexed="18"/>
      <name val="Arial"/>
      <family val="2"/>
    </font>
    <font>
      <sz val="18"/>
      <color indexed="18"/>
      <name val="Arial"/>
      <family val="2"/>
    </font>
    <font>
      <b/>
      <sz val="24"/>
      <color indexed="9"/>
      <name val="Arial Rounded MT Bold"/>
      <family val="2"/>
    </font>
    <font>
      <sz val="24"/>
      <color indexed="9"/>
      <name val="Arial Rounded MT Bold"/>
      <family val="2"/>
    </font>
    <font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1"/>
    <xf numFmtId="0" fontId="1" fillId="2" borderId="0" xfId="1" applyFill="1"/>
    <xf numFmtId="8" fontId="3" fillId="3" borderId="1" xfId="2" applyNumberFormat="1" applyFont="1" applyFill="1" applyBorder="1" applyAlignment="1">
      <alignment horizontal="center" vertical="center"/>
    </xf>
    <xf numFmtId="7" fontId="4" fillId="4" borderId="1" xfId="3" applyNumberFormat="1" applyFont="1" applyFill="1" applyBorder="1" applyAlignment="1">
      <alignment horizontal="center" vertical="center"/>
    </xf>
    <xf numFmtId="0" fontId="5" fillId="2" borderId="0" xfId="2" applyFont="1" applyFill="1" applyAlignment="1">
      <alignment horizontal="center" vertical="center" textRotation="90"/>
    </xf>
    <xf numFmtId="9" fontId="4" fillId="4" borderId="1" xfId="4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left" vertical="center" wrapText="1"/>
    </xf>
    <xf numFmtId="0" fontId="6" fillId="2" borderId="0" xfId="1" applyFont="1" applyFill="1" applyAlignment="1">
      <alignment horizontal="left" vertical="center" wrapText="1"/>
    </xf>
    <xf numFmtId="0" fontId="7" fillId="5" borderId="3" xfId="2" applyFont="1" applyFill="1" applyBorder="1" applyAlignment="1">
      <alignment horizontal="center" vertical="center"/>
    </xf>
    <xf numFmtId="0" fontId="8" fillId="2" borderId="0" xfId="1" applyFont="1" applyFill="1" applyAlignment="1">
      <alignment horizontal="center"/>
    </xf>
    <xf numFmtId="0" fontId="5" fillId="0" borderId="2" xfId="2" applyFont="1" applyBorder="1" applyAlignment="1">
      <alignment horizontal="center" vertical="center" textRotation="90"/>
    </xf>
    <xf numFmtId="0" fontId="9" fillId="2" borderId="0" xfId="2" applyFont="1" applyFill="1" applyAlignment="1">
      <alignment vertical="center"/>
    </xf>
    <xf numFmtId="0" fontId="9" fillId="2" borderId="0" xfId="2" applyFont="1" applyFill="1" applyAlignment="1">
      <alignment horizontal="center" vertical="center"/>
    </xf>
    <xf numFmtId="0" fontId="9" fillId="2" borderId="0" xfId="2" applyFont="1" applyFill="1" applyAlignment="1">
      <alignment horizontal="left" vertical="center"/>
    </xf>
    <xf numFmtId="0" fontId="1" fillId="4" borderId="1" xfId="1" applyFill="1" applyBorder="1" applyAlignment="1">
      <alignment horizontal="center"/>
    </xf>
    <xf numFmtId="8" fontId="10" fillId="3" borderId="1" xfId="2" applyNumberFormat="1" applyFont="1" applyFill="1" applyBorder="1" applyAlignment="1">
      <alignment horizontal="center" vertical="center"/>
    </xf>
    <xf numFmtId="0" fontId="11" fillId="5" borderId="1" xfId="2" applyFont="1" applyFill="1" applyBorder="1" applyAlignment="1">
      <alignment horizontal="right" vertical="center"/>
    </xf>
    <xf numFmtId="0" fontId="4" fillId="2" borderId="0" xfId="2" applyFont="1" applyFill="1" applyAlignment="1">
      <alignment vertical="center"/>
    </xf>
    <xf numFmtId="0" fontId="12" fillId="4" borderId="4" xfId="1" applyFont="1" applyFill="1" applyBorder="1" applyAlignment="1">
      <alignment horizontal="center" vertical="center"/>
    </xf>
    <xf numFmtId="0" fontId="12" fillId="4" borderId="5" xfId="1" applyFont="1" applyFill="1" applyBorder="1" applyAlignment="1">
      <alignment horizontal="center" vertical="center"/>
    </xf>
    <xf numFmtId="0" fontId="12" fillId="4" borderId="6" xfId="1" quotePrefix="1" applyFont="1" applyFill="1" applyBorder="1" applyAlignment="1">
      <alignment horizontal="center" vertical="center"/>
    </xf>
    <xf numFmtId="8" fontId="10" fillId="3" borderId="1" xfId="2" applyNumberFormat="1" applyFont="1" applyFill="1" applyBorder="1" applyAlignment="1">
      <alignment horizontal="center" vertical="center"/>
    </xf>
    <xf numFmtId="0" fontId="1" fillId="4" borderId="4" xfId="1" applyFill="1" applyBorder="1" applyAlignment="1">
      <alignment horizontal="center"/>
    </xf>
    <xf numFmtId="0" fontId="1" fillId="4" borderId="5" xfId="1" applyFill="1" applyBorder="1" applyAlignment="1">
      <alignment horizontal="center"/>
    </xf>
    <xf numFmtId="0" fontId="1" fillId="4" borderId="6" xfId="1" applyFill="1" applyBorder="1" applyAlignment="1">
      <alignment horizontal="center"/>
    </xf>
    <xf numFmtId="10" fontId="13" fillId="2" borderId="1" xfId="4" applyNumberFormat="1" applyFont="1" applyFill="1" applyBorder="1" applyAlignment="1" applyProtection="1">
      <alignment horizontal="center" vertical="center"/>
      <protection locked="0"/>
    </xf>
    <xf numFmtId="0" fontId="1" fillId="0" borderId="0" xfId="1" applyAlignment="1">
      <alignment vertical="center"/>
    </xf>
    <xf numFmtId="0" fontId="1" fillId="2" borderId="0" xfId="1" applyFill="1" applyAlignment="1">
      <alignment vertical="center"/>
    </xf>
    <xf numFmtId="7" fontId="13" fillId="2" borderId="1" xfId="3" applyNumberFormat="1" applyFont="1" applyFill="1" applyBorder="1" applyAlignment="1" applyProtection="1">
      <alignment horizontal="center" vertical="center"/>
      <protection locked="0"/>
    </xf>
    <xf numFmtId="0" fontId="11" fillId="5" borderId="4" xfId="2" applyFont="1" applyFill="1" applyBorder="1" applyAlignment="1">
      <alignment horizontal="right" vertical="center"/>
    </xf>
    <xf numFmtId="0" fontId="11" fillId="5" borderId="6" xfId="2" applyFont="1" applyFill="1" applyBorder="1" applyAlignment="1">
      <alignment horizontal="right" vertical="center"/>
    </xf>
    <xf numFmtId="0" fontId="8" fillId="2" borderId="0" xfId="1" applyFont="1" applyFill="1"/>
    <xf numFmtId="0" fontId="8" fillId="0" borderId="0" xfId="1" applyFont="1" applyAlignment="1">
      <alignment horizontal="center"/>
    </xf>
    <xf numFmtId="0" fontId="14" fillId="2" borderId="0" xfId="1" applyFont="1" applyFill="1" applyAlignment="1">
      <alignment horizontal="center" wrapText="1"/>
    </xf>
    <xf numFmtId="8" fontId="15" fillId="3" borderId="7" xfId="2" applyNumberFormat="1" applyFont="1" applyFill="1" applyBorder="1" applyAlignment="1">
      <alignment horizontal="center" vertical="center"/>
    </xf>
    <xf numFmtId="0" fontId="11" fillId="5" borderId="5" xfId="2" applyFont="1" applyFill="1" applyBorder="1" applyAlignment="1">
      <alignment horizontal="right" vertical="center"/>
    </xf>
    <xf numFmtId="0" fontId="9" fillId="4" borderId="1" xfId="2" applyFont="1" applyFill="1" applyBorder="1" applyAlignment="1">
      <alignment horizontal="center" vertical="center"/>
    </xf>
    <xf numFmtId="0" fontId="11" fillId="5" borderId="8" xfId="2" applyFont="1" applyFill="1" applyBorder="1" applyAlignment="1">
      <alignment horizontal="right" vertical="center"/>
    </xf>
    <xf numFmtId="0" fontId="16" fillId="2" borderId="0" xfId="1" applyFont="1" applyFill="1" applyAlignment="1">
      <alignment vertical="center" wrapText="1"/>
    </xf>
    <xf numFmtId="0" fontId="9" fillId="4" borderId="1" xfId="2" applyFont="1" applyFill="1" applyBorder="1" applyAlignment="1">
      <alignment horizontal="center" vertical="center"/>
    </xf>
    <xf numFmtId="0" fontId="9" fillId="4" borderId="4" xfId="2" applyFont="1" applyFill="1" applyBorder="1" applyAlignment="1">
      <alignment horizontal="center" vertical="center"/>
    </xf>
    <xf numFmtId="0" fontId="9" fillId="4" borderId="5" xfId="2" applyFont="1" applyFill="1" applyBorder="1" applyAlignment="1">
      <alignment horizontal="center" vertical="center"/>
    </xf>
    <xf numFmtId="0" fontId="11" fillId="5" borderId="4" xfId="2" applyFont="1" applyFill="1" applyBorder="1" applyAlignment="1">
      <alignment horizontal="right" vertical="center"/>
    </xf>
    <xf numFmtId="0" fontId="4" fillId="5" borderId="0" xfId="2" applyFont="1" applyFill="1" applyAlignment="1">
      <alignment horizontal="right" vertical="center"/>
    </xf>
    <xf numFmtId="7" fontId="13" fillId="4" borderId="1" xfId="3" applyNumberFormat="1" applyFont="1" applyFill="1" applyBorder="1" applyAlignment="1" applyProtection="1">
      <alignment horizontal="center" vertical="center"/>
      <protection locked="0"/>
    </xf>
    <xf numFmtId="0" fontId="4" fillId="4" borderId="4" xfId="2" applyFont="1" applyFill="1" applyBorder="1" applyAlignment="1">
      <alignment horizontal="right" vertical="center"/>
    </xf>
    <xf numFmtId="0" fontId="4" fillId="4" borderId="5" xfId="2" applyFont="1" applyFill="1" applyBorder="1" applyAlignment="1">
      <alignment horizontal="right" vertical="center"/>
    </xf>
    <xf numFmtId="0" fontId="11" fillId="5" borderId="7" xfId="2" applyFont="1" applyFill="1" applyBorder="1" applyAlignment="1">
      <alignment horizontal="right" vertical="center"/>
    </xf>
    <xf numFmtId="0" fontId="17" fillId="2" borderId="9" xfId="1" applyFont="1" applyFill="1" applyBorder="1" applyAlignment="1">
      <alignment horizontal="center"/>
    </xf>
    <xf numFmtId="0" fontId="17" fillId="2" borderId="0" xfId="1" applyFont="1" applyFill="1" applyAlignment="1">
      <alignment horizontal="center"/>
    </xf>
    <xf numFmtId="0" fontId="18" fillId="2" borderId="0" xfId="1" applyFont="1" applyFill="1" applyAlignment="1">
      <alignment vertical="center" wrapText="1"/>
    </xf>
    <xf numFmtId="0" fontId="1" fillId="2" borderId="2" xfId="1" applyFill="1" applyBorder="1"/>
    <xf numFmtId="0" fontId="19" fillId="2" borderId="10" xfId="1" applyFont="1" applyFill="1" applyBorder="1" applyAlignment="1">
      <alignment horizontal="center"/>
    </xf>
    <xf numFmtId="0" fontId="20" fillId="2" borderId="0" xfId="1" applyFont="1" applyFill="1" applyAlignment="1">
      <alignment vertical="center" wrapText="1"/>
    </xf>
    <xf numFmtId="0" fontId="1" fillId="4" borderId="1" xfId="1" applyFill="1" applyBorder="1"/>
    <xf numFmtId="0" fontId="21" fillId="2" borderId="0" xfId="1" applyFont="1" applyFill="1"/>
    <xf numFmtId="0" fontId="22" fillId="2" borderId="0" xfId="1" applyFont="1" applyFill="1" applyAlignment="1">
      <alignment vertical="center" wrapText="1"/>
    </xf>
    <xf numFmtId="0" fontId="1" fillId="5" borderId="11" xfId="1" applyFill="1" applyBorder="1"/>
    <xf numFmtId="0" fontId="12" fillId="2" borderId="1" xfId="1" applyFont="1" applyFill="1" applyBorder="1" applyAlignment="1" applyProtection="1">
      <alignment horizontal="center" vertical="center"/>
      <protection locked="0"/>
    </xf>
    <xf numFmtId="0" fontId="11" fillId="5" borderId="1" xfId="2" applyFont="1" applyFill="1" applyBorder="1" applyAlignment="1">
      <alignment horizontal="right" vertical="center" wrapText="1"/>
    </xf>
    <xf numFmtId="0" fontId="23" fillId="2" borderId="0" xfId="1" applyFont="1" applyFill="1" applyAlignment="1">
      <alignment vertical="center" wrapText="1"/>
    </xf>
    <xf numFmtId="0" fontId="24" fillId="2" borderId="0" xfId="1" applyFont="1" applyFill="1" applyAlignment="1">
      <alignment vertical="center"/>
    </xf>
    <xf numFmtId="0" fontId="24" fillId="0" borderId="0" xfId="1" applyFont="1" applyAlignment="1">
      <alignment vertical="center"/>
    </xf>
    <xf numFmtId="0" fontId="25" fillId="5" borderId="3" xfId="1" applyFont="1" applyFill="1" applyBorder="1" applyAlignment="1">
      <alignment horizontal="center" vertical="center"/>
    </xf>
    <xf numFmtId="0" fontId="27" fillId="5" borderId="0" xfId="1" applyFont="1" applyFill="1"/>
  </cellXfs>
  <cellStyles count="5">
    <cellStyle name="Currency 3" xfId="3" xr:uid="{DB8B7E7A-0613-46F5-9818-B8B8F34CB988}"/>
    <cellStyle name="Normal" xfId="0" builtinId="0"/>
    <cellStyle name="Normal 2" xfId="1" xr:uid="{CBAF51C9-FA9F-48F3-8EC3-A487C8B608B9}"/>
    <cellStyle name="Normal_Sheet1" xfId="2" xr:uid="{B24FB75B-6179-480D-A783-688B8E6924CC}"/>
    <cellStyle name="Percent 3" xfId="4" xr:uid="{506BCB2B-0851-4515-ADCA-1A840A70D9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Owner/Local%20Settings/Temporary%20Internet%20Files/Content.IE5/CMZA1YYA/Copy%20of%20Frank's%20Equity%20Recapture%20Summary%20and%20Calc%2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Owner/My%20Documents/!%20TPAs/CASH%20FLOW%20AUDITOR%20PROGRAM/Old%20Calculators/Frank's%20Mortgage%20calculator%204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andy\AppData\Local\Microsoft\Windows\INetCache\Content.Outlook\Q23QOSK9\New%20FBEC%203-DESKTOP-LCGU9QL.xlsm" TargetMode="External"/><Relationship Id="rId1" Type="http://schemas.openxmlformats.org/officeDocument/2006/relationships/externalLinkPath" Target="/Users/randy/AppData/Local/Microsoft/Windows/INetCache/Content.Outlook/Q23QOSK9/New%20FBEC%203-DESKTOP-LCGU9Q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quity Recapture Summary"/>
      <sheetName val="MortgageCalculator"/>
      <sheetName val="NoExtra"/>
      <sheetName val="MoneyMerge"/>
      <sheetName val="How Equity Recapture Works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rtgageCalculator"/>
      <sheetName val="NoExtra"/>
      <sheetName val="Equity Recapture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inPage"/>
      <sheetName val="ProjectInfo"/>
      <sheetName val="CashFlow"/>
      <sheetName val="Strategies"/>
      <sheetName val="Report Page 1"/>
      <sheetName val="Report Page 2"/>
      <sheetName val="Report Page 3"/>
      <sheetName val="Report Page 4"/>
      <sheetName val="Report Page 5"/>
      <sheetName val="CashFlowProjection"/>
      <sheetName val="ProjectedInvestmentPortfolio"/>
      <sheetName val="Sheet1"/>
      <sheetName val="Sheet2"/>
      <sheetName val="FixedCalc"/>
      <sheetName val="FixedCalc2"/>
      <sheetName val="FixedCalc3"/>
      <sheetName val="Investment Tax Profile"/>
      <sheetName val="Insurance Estimator"/>
      <sheetName val="CFM2"/>
      <sheetName val="CFM3"/>
      <sheetName val="CFM4"/>
      <sheetName val="CFMM"/>
      <sheetName val="CFM-PLUS Lo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6668F-94C4-4C9E-BDF5-87BDBE49394A}">
  <sheetPr codeName="Sheet29">
    <tabColor indexed="56"/>
  </sheetPr>
  <dimension ref="A1:AU103"/>
  <sheetViews>
    <sheetView tabSelected="1" zoomScale="150" zoomScaleNormal="150" workbookViewId="0">
      <selection activeCell="C4" sqref="C4"/>
    </sheetView>
  </sheetViews>
  <sheetFormatPr defaultColWidth="8.85546875" defaultRowHeight="12.75" x14ac:dyDescent="0.2"/>
  <cols>
    <col min="1" max="1" width="7.7109375" style="1" customWidth="1"/>
    <col min="2" max="2" width="42" style="1" customWidth="1"/>
    <col min="3" max="3" width="19.7109375" style="1" customWidth="1"/>
    <col min="4" max="4" width="20.85546875" style="1" customWidth="1"/>
    <col min="5" max="12" width="18.7109375" style="1" customWidth="1"/>
    <col min="13" max="47" width="8.85546875" style="2" customWidth="1"/>
    <col min="48" max="16384" width="8.85546875" style="1"/>
  </cols>
  <sheetData>
    <row r="1" spans="1:47" ht="24.95" customHeight="1" x14ac:dyDescent="0.2">
      <c r="A1" s="65"/>
      <c r="B1" s="64" t="s">
        <v>23</v>
      </c>
      <c r="C1" s="64"/>
      <c r="D1" s="64"/>
    </row>
    <row r="2" spans="1:47" s="27" customFormat="1" ht="24.95" customHeight="1" x14ac:dyDescent="0.25">
      <c r="D2" s="63"/>
      <c r="E2" s="62"/>
      <c r="F2" s="6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</row>
    <row r="3" spans="1:47" ht="6" customHeight="1" x14ac:dyDescent="0.2">
      <c r="A3" s="15"/>
      <c r="B3" s="15"/>
      <c r="C3" s="15"/>
      <c r="D3" s="55"/>
      <c r="E3" s="61"/>
      <c r="F3" s="61"/>
      <c r="G3" s="61"/>
      <c r="H3" s="54"/>
      <c r="I3" s="39"/>
      <c r="J3" s="2"/>
      <c r="K3" s="2"/>
      <c r="L3" s="2"/>
    </row>
    <row r="4" spans="1:47" ht="30" customHeight="1" x14ac:dyDescent="0.2">
      <c r="A4" s="60" t="s">
        <v>22</v>
      </c>
      <c r="B4" s="60"/>
      <c r="C4" s="59">
        <v>250</v>
      </c>
      <c r="D4" s="58"/>
      <c r="E4" s="57"/>
      <c r="F4" s="57"/>
      <c r="G4" s="57"/>
      <c r="H4" s="54"/>
      <c r="I4" s="39"/>
      <c r="J4" s="2"/>
      <c r="K4" s="56"/>
      <c r="L4" s="2"/>
    </row>
    <row r="5" spans="1:47" ht="6" customHeight="1" x14ac:dyDescent="0.2">
      <c r="A5" s="15">
        <v>60</v>
      </c>
      <c r="B5" s="15"/>
      <c r="C5" s="15"/>
      <c r="D5" s="55"/>
      <c r="E5" s="51"/>
      <c r="F5" s="51"/>
      <c r="G5" s="51"/>
      <c r="H5" s="54"/>
      <c r="I5" s="39"/>
      <c r="J5" s="2"/>
      <c r="K5" s="2"/>
      <c r="L5" s="2"/>
    </row>
    <row r="6" spans="1:47" ht="35.1" customHeight="1" x14ac:dyDescent="0.25">
      <c r="A6" s="53" t="s">
        <v>21</v>
      </c>
      <c r="B6" s="53"/>
      <c r="C6" s="53"/>
      <c r="D6" s="52"/>
      <c r="E6" s="51"/>
      <c r="F6" s="51"/>
      <c r="G6" s="51"/>
      <c r="H6" s="39"/>
      <c r="I6" s="39"/>
      <c r="J6" s="2"/>
      <c r="K6" s="2"/>
      <c r="L6" s="2"/>
    </row>
    <row r="7" spans="1:47" ht="13.15" customHeight="1" x14ac:dyDescent="0.25">
      <c r="A7" s="2"/>
      <c r="B7" s="2"/>
      <c r="C7" s="50" t="s">
        <v>20</v>
      </c>
      <c r="D7" s="49" t="s">
        <v>19</v>
      </c>
      <c r="E7" s="2"/>
      <c r="F7" s="2"/>
      <c r="G7" s="39"/>
      <c r="H7" s="39"/>
      <c r="I7" s="39"/>
      <c r="J7" s="2"/>
      <c r="K7" s="2"/>
      <c r="L7" s="2"/>
    </row>
    <row r="8" spans="1:47" ht="6" customHeight="1" x14ac:dyDescent="0.2">
      <c r="A8" s="15"/>
      <c r="B8" s="15"/>
      <c r="C8" s="15"/>
      <c r="D8" s="15"/>
      <c r="E8" s="2"/>
      <c r="F8" s="2"/>
      <c r="G8" s="39"/>
      <c r="H8" s="39"/>
      <c r="I8" s="39"/>
      <c r="J8" s="2"/>
      <c r="K8" s="2"/>
      <c r="L8" s="2"/>
    </row>
    <row r="9" spans="1:47" ht="30" customHeight="1" x14ac:dyDescent="0.2">
      <c r="A9" s="17" t="s">
        <v>18</v>
      </c>
      <c r="B9" s="17"/>
      <c r="C9" s="29">
        <v>100</v>
      </c>
      <c r="D9" s="29">
        <v>100</v>
      </c>
      <c r="E9" s="2"/>
      <c r="F9" s="2"/>
      <c r="G9" s="39"/>
      <c r="H9" s="39"/>
      <c r="I9" s="39"/>
      <c r="J9" s="2"/>
      <c r="K9" s="2"/>
      <c r="L9" s="2"/>
    </row>
    <row r="10" spans="1:47" ht="6" customHeight="1" x14ac:dyDescent="0.2">
      <c r="A10" s="15"/>
      <c r="B10" s="15"/>
      <c r="C10" s="15"/>
      <c r="D10" s="15"/>
      <c r="E10" s="2"/>
      <c r="F10" s="2"/>
      <c r="G10" s="39"/>
      <c r="H10" s="39"/>
      <c r="I10" s="39"/>
      <c r="J10" s="2"/>
      <c r="K10" s="2"/>
      <c r="L10" s="2"/>
    </row>
    <row r="11" spans="1:47" ht="30" customHeight="1" x14ac:dyDescent="0.2">
      <c r="A11" s="48" t="s">
        <v>17</v>
      </c>
      <c r="B11" s="17"/>
      <c r="C11" s="29"/>
      <c r="D11" s="29"/>
      <c r="E11" s="2"/>
      <c r="F11" s="2"/>
      <c r="G11" s="39"/>
      <c r="H11" s="39"/>
      <c r="I11" s="39"/>
      <c r="J11" s="2"/>
      <c r="K11" s="2"/>
      <c r="L11" s="2"/>
    </row>
    <row r="12" spans="1:47" ht="7.5" customHeight="1" x14ac:dyDescent="0.2">
      <c r="A12" s="47"/>
      <c r="B12" s="46"/>
      <c r="C12" s="45"/>
      <c r="D12" s="45"/>
      <c r="E12" s="2"/>
      <c r="F12" s="2"/>
      <c r="G12" s="39"/>
      <c r="H12" s="39"/>
      <c r="I12" s="39"/>
      <c r="J12" s="2"/>
      <c r="K12" s="2"/>
      <c r="L12" s="2"/>
    </row>
    <row r="13" spans="1:47" ht="30" customHeight="1" x14ac:dyDescent="0.2">
      <c r="A13" s="44"/>
      <c r="B13" s="43" t="s">
        <v>16</v>
      </c>
      <c r="C13" s="29"/>
      <c r="D13" s="29"/>
      <c r="E13" s="2"/>
      <c r="F13" s="2"/>
      <c r="G13" s="39"/>
      <c r="H13" s="39"/>
      <c r="I13" s="39"/>
      <c r="J13" s="2"/>
      <c r="K13" s="2"/>
      <c r="L13" s="2"/>
    </row>
    <row r="14" spans="1:47" ht="6" customHeight="1" x14ac:dyDescent="0.2">
      <c r="A14" s="42"/>
      <c r="B14" s="41"/>
      <c r="C14" s="40"/>
      <c r="D14" s="40"/>
      <c r="E14" s="2"/>
      <c r="F14" s="2"/>
      <c r="G14" s="39"/>
      <c r="H14" s="39"/>
      <c r="I14" s="39"/>
      <c r="J14" s="2"/>
      <c r="K14" s="2"/>
      <c r="L14" s="2"/>
    </row>
    <row r="15" spans="1:47" ht="30" customHeight="1" x14ac:dyDescent="0.2">
      <c r="A15" s="38" t="s">
        <v>10</v>
      </c>
      <c r="B15" s="17"/>
      <c r="C15" s="26">
        <v>0.03</v>
      </c>
      <c r="D15" s="26">
        <v>0.05</v>
      </c>
      <c r="E15" s="2"/>
      <c r="F15" s="2"/>
      <c r="G15" s="2"/>
      <c r="H15" s="2"/>
      <c r="I15" s="2"/>
      <c r="J15" s="2"/>
      <c r="K15" s="2"/>
      <c r="L15" s="2"/>
    </row>
    <row r="16" spans="1:47" ht="6" customHeight="1" x14ac:dyDescent="0.2">
      <c r="A16" s="37" t="s">
        <v>15</v>
      </c>
      <c r="B16" s="37"/>
      <c r="C16" s="37"/>
      <c r="D16" s="37"/>
      <c r="E16" s="2"/>
      <c r="F16" s="2"/>
      <c r="G16" s="2"/>
      <c r="H16" s="2"/>
      <c r="I16" s="2"/>
      <c r="J16" s="2"/>
      <c r="K16" s="2"/>
      <c r="L16" s="2"/>
    </row>
    <row r="17" spans="1:47" ht="30" customHeight="1" x14ac:dyDescent="0.2">
      <c r="A17" s="17" t="s">
        <v>14</v>
      </c>
      <c r="B17" s="17"/>
      <c r="C17" s="22">
        <f>-FV(C15,$C$4,0,C9)+-FV(C15/12,$C$4*12,C11,0)+-FV(C15,$C$4,C13,0)</f>
        <v>161922.11813680842</v>
      </c>
      <c r="D17" s="22">
        <f>-FV(D15,$C$4,0,D9)+-FV(D15/12,$C$4*12,D11,0)+-FV(D15,$C$4,D13,0)</f>
        <v>19830093.753489446</v>
      </c>
      <c r="E17" s="2"/>
      <c r="F17" s="2"/>
      <c r="G17" s="2"/>
      <c r="H17" s="2"/>
      <c r="I17" s="2"/>
      <c r="J17" s="2"/>
      <c r="K17" s="2"/>
      <c r="L17" s="2"/>
    </row>
    <row r="18" spans="1:47" ht="6.6" customHeight="1" x14ac:dyDescent="0.2">
      <c r="A18" s="15"/>
      <c r="B18" s="15"/>
      <c r="C18" s="15"/>
      <c r="D18" s="15"/>
      <c r="E18" s="2"/>
      <c r="F18" s="2"/>
      <c r="G18" s="2"/>
      <c r="H18" s="2"/>
      <c r="I18" s="2"/>
      <c r="J18" s="2"/>
      <c r="K18" s="2"/>
      <c r="L18" s="2"/>
    </row>
    <row r="19" spans="1:47" ht="29.45" customHeight="1" x14ac:dyDescent="0.2">
      <c r="A19" s="31" t="s">
        <v>13</v>
      </c>
      <c r="B19" s="36"/>
      <c r="C19" s="30"/>
      <c r="D19" s="35">
        <f>IF(D17 &gt; 0, (D17-C17), 0)</f>
        <v>19668171.635352638</v>
      </c>
      <c r="E19" s="2"/>
      <c r="F19" s="2"/>
      <c r="G19" s="2"/>
      <c r="H19" s="2"/>
      <c r="I19" s="2"/>
      <c r="J19" s="2"/>
      <c r="K19" s="2"/>
      <c r="L19" s="2"/>
    </row>
    <row r="20" spans="1:47" ht="6" customHeight="1" x14ac:dyDescent="0.2">
      <c r="A20" s="15"/>
      <c r="B20" s="15"/>
      <c r="C20" s="15"/>
      <c r="D20" s="15"/>
      <c r="E20" s="34"/>
      <c r="F20" s="34"/>
      <c r="G20" s="2"/>
      <c r="H20" s="2"/>
      <c r="I20" s="2"/>
      <c r="J20" s="2"/>
      <c r="K20" s="2"/>
      <c r="L20" s="2"/>
    </row>
    <row r="21" spans="1:47" ht="50.45" customHeight="1" x14ac:dyDescent="0.25">
      <c r="A21" s="33" t="s">
        <v>12</v>
      </c>
      <c r="B21" s="33"/>
      <c r="C21" s="33"/>
      <c r="D21" s="2"/>
      <c r="E21" s="2"/>
      <c r="F21" s="2"/>
      <c r="G21" s="2"/>
      <c r="H21" s="2"/>
      <c r="I21" s="2"/>
      <c r="J21" s="2"/>
      <c r="K21" s="2"/>
      <c r="L21" s="2"/>
    </row>
    <row r="22" spans="1:47" ht="15.75" x14ac:dyDescent="0.25">
      <c r="A22" s="2"/>
      <c r="B22" s="3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47" ht="6" customHeight="1" x14ac:dyDescent="0.2">
      <c r="A23" s="15"/>
      <c r="B23" s="15"/>
      <c r="C23" s="15"/>
      <c r="D23" s="2"/>
      <c r="E23" s="2"/>
      <c r="F23" s="2"/>
      <c r="G23" s="2"/>
      <c r="H23" s="2"/>
      <c r="I23" s="2"/>
      <c r="J23" s="2"/>
      <c r="K23" s="2"/>
      <c r="L23" s="2"/>
    </row>
    <row r="24" spans="1:47" s="27" customFormat="1" ht="30" customHeight="1" x14ac:dyDescent="0.25">
      <c r="A24" s="31" t="s">
        <v>11</v>
      </c>
      <c r="B24" s="30"/>
      <c r="C24" s="29">
        <v>250000</v>
      </c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</row>
    <row r="25" spans="1:47" ht="6" customHeight="1" x14ac:dyDescent="0.2">
      <c r="A25" s="15"/>
      <c r="B25" s="15"/>
      <c r="C25" s="15"/>
      <c r="D25" s="2"/>
      <c r="E25" s="2"/>
      <c r="F25" s="2"/>
      <c r="G25" s="2"/>
      <c r="H25" s="2"/>
      <c r="I25" s="2"/>
      <c r="J25" s="2"/>
      <c r="K25" s="2"/>
      <c r="L25" s="2"/>
    </row>
    <row r="26" spans="1:47" ht="30" customHeight="1" x14ac:dyDescent="0.2">
      <c r="A26" s="17" t="s">
        <v>10</v>
      </c>
      <c r="B26" s="17"/>
      <c r="C26" s="26">
        <v>0.06</v>
      </c>
      <c r="D26" s="2"/>
      <c r="E26" s="2"/>
      <c r="F26" s="18"/>
      <c r="G26" s="2"/>
      <c r="H26" s="2"/>
      <c r="I26" s="2"/>
      <c r="J26" s="2"/>
      <c r="K26" s="2"/>
      <c r="L26" s="2"/>
    </row>
    <row r="27" spans="1:47" ht="6" customHeight="1" x14ac:dyDescent="0.2">
      <c r="A27" s="25"/>
      <c r="B27" s="24"/>
      <c r="C27" s="23"/>
      <c r="D27" s="2"/>
      <c r="E27" s="18"/>
      <c r="F27" s="18"/>
      <c r="G27" s="2"/>
      <c r="H27" s="2"/>
      <c r="I27" s="2"/>
      <c r="J27" s="2"/>
      <c r="K27" s="2"/>
      <c r="L27" s="2"/>
    </row>
    <row r="28" spans="1:47" ht="32.450000000000003" customHeight="1" x14ac:dyDescent="0.2">
      <c r="A28" s="17" t="s">
        <v>9</v>
      </c>
      <c r="B28" s="17"/>
      <c r="C28" s="22">
        <f>PPMT(C26/12, 1, $C$4*12, -C24, 0)</f>
        <v>3.9694001465948926E-4</v>
      </c>
      <c r="D28" s="2"/>
      <c r="E28" s="18"/>
      <c r="F28" s="18"/>
      <c r="G28" s="2"/>
      <c r="H28" s="2"/>
      <c r="I28" s="2"/>
      <c r="J28" s="2"/>
      <c r="K28" s="2"/>
      <c r="L28" s="2"/>
    </row>
    <row r="29" spans="1:47" ht="21.6" customHeight="1" x14ac:dyDescent="0.2">
      <c r="A29" s="21" t="s">
        <v>8</v>
      </c>
      <c r="B29" s="20"/>
      <c r="C29" s="19"/>
      <c r="D29" s="2"/>
      <c r="E29" s="18"/>
      <c r="F29" s="18"/>
      <c r="G29" s="2"/>
      <c r="H29" s="2"/>
      <c r="I29" s="2"/>
      <c r="J29" s="2"/>
      <c r="K29" s="2"/>
      <c r="L29" s="2"/>
    </row>
    <row r="30" spans="1:47" ht="15.6" customHeight="1" x14ac:dyDescent="0.2">
      <c r="A30" s="17" t="s">
        <v>7</v>
      </c>
      <c r="B30" s="17"/>
      <c r="C30" s="16">
        <f>$C$24/POWER(1+$C$26, $C$4)</f>
        <v>0.11788911093928058</v>
      </c>
      <c r="D30" s="2"/>
      <c r="E30" s="18"/>
      <c r="F30" s="18"/>
      <c r="G30" s="2"/>
      <c r="H30" s="2"/>
      <c r="I30" s="2"/>
      <c r="J30" s="2"/>
      <c r="K30" s="2"/>
      <c r="L30" s="2"/>
    </row>
    <row r="31" spans="1:47" x14ac:dyDescent="0.2">
      <c r="A31" s="17"/>
      <c r="B31" s="17"/>
      <c r="C31" s="16"/>
      <c r="D31" s="2"/>
      <c r="E31" s="2"/>
      <c r="F31" s="2"/>
      <c r="G31" s="2"/>
      <c r="H31" s="2"/>
      <c r="I31" s="2"/>
      <c r="J31" s="2"/>
      <c r="K31" s="2"/>
      <c r="L31" s="2"/>
    </row>
    <row r="32" spans="1:47" ht="6" customHeight="1" x14ac:dyDescent="0.2">
      <c r="A32" s="15"/>
      <c r="B32" s="15"/>
      <c r="C32" s="15"/>
      <c r="D32" s="2"/>
      <c r="E32" s="2"/>
      <c r="F32" s="2"/>
      <c r="G32" s="2"/>
      <c r="H32" s="2"/>
      <c r="I32" s="2"/>
      <c r="J32" s="2"/>
      <c r="K32" s="2"/>
      <c r="L32" s="2"/>
    </row>
    <row r="33" spans="1:12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ht="14.25" x14ac:dyDescent="0.2">
      <c r="A34" s="2"/>
      <c r="B34" s="14"/>
      <c r="C34" s="14"/>
      <c r="D34" s="14"/>
      <c r="E34" s="13"/>
      <c r="F34" s="12"/>
      <c r="G34" s="12"/>
      <c r="H34" s="12"/>
      <c r="I34" s="12"/>
      <c r="J34" s="12"/>
      <c r="K34" s="12"/>
      <c r="L34" s="12"/>
    </row>
    <row r="35" spans="1:12" ht="38.450000000000003" customHeight="1" x14ac:dyDescent="0.25">
      <c r="A35" s="10" t="s">
        <v>6</v>
      </c>
      <c r="B35" s="10"/>
      <c r="C35" s="10"/>
      <c r="D35" s="9" t="s">
        <v>2</v>
      </c>
      <c r="E35" s="9"/>
      <c r="F35" s="9"/>
      <c r="G35" s="9"/>
      <c r="H35" s="9"/>
      <c r="I35" s="9"/>
      <c r="J35" s="9"/>
      <c r="K35" s="9"/>
      <c r="L35" s="9"/>
    </row>
    <row r="36" spans="1:12" ht="39.6" customHeight="1" x14ac:dyDescent="0.2">
      <c r="A36" s="8" t="s">
        <v>5</v>
      </c>
      <c r="B36" s="8"/>
      <c r="C36" s="7"/>
      <c r="D36" s="6">
        <v>0</v>
      </c>
      <c r="E36" s="6">
        <v>0.01</v>
      </c>
      <c r="F36" s="6">
        <v>0.02</v>
      </c>
      <c r="G36" s="6">
        <v>0.03</v>
      </c>
      <c r="H36" s="6">
        <v>0.04</v>
      </c>
      <c r="I36" s="6">
        <v>0.05</v>
      </c>
      <c r="J36" s="6">
        <v>0.06</v>
      </c>
      <c r="K36" s="6">
        <v>7.0000000000000007E-2</v>
      </c>
      <c r="L36" s="6">
        <v>0.08</v>
      </c>
    </row>
    <row r="37" spans="1:12" ht="18" customHeight="1" x14ac:dyDescent="0.2">
      <c r="A37" s="2"/>
      <c r="B37" s="11" t="s">
        <v>4</v>
      </c>
      <c r="C37" s="4">
        <v>25</v>
      </c>
      <c r="D37" s="3">
        <f>FV(D$36/12,$C$4* 12, -$C37, 0, 0)</f>
        <v>75000</v>
      </c>
      <c r="E37" s="3">
        <f>FV(E$36/12,$C$4* 12, -$C37, 0, 0)</f>
        <v>335094.52524818841</v>
      </c>
      <c r="F37" s="3">
        <f>FV(F$36/12,$C$4* 12, -$C37, 0, 0)</f>
        <v>2201951.1127398252</v>
      </c>
      <c r="G37" s="3">
        <f>FV(G$36/12,$C$4* 12, -$C37, 0, 0)</f>
        <v>17901991.589904509</v>
      </c>
      <c r="H37" s="3">
        <f>FV(H$36/12,$C$4* 12, -$C37, 0, 0)</f>
        <v>162466504.97430044</v>
      </c>
      <c r="I37" s="3">
        <f>FV(I$36/12,$C$4* 12, -$C37, 0, 0)</f>
        <v>1568744366.0787475</v>
      </c>
      <c r="J37" s="3">
        <f>FV(J$36/12,$C$4* 12, -$C37, 0, 0)</f>
        <v>15745452131.750032</v>
      </c>
      <c r="K37" s="3">
        <f>FV(K$36/12,$C$4* 12, -$C37, 0, 0)</f>
        <v>162216621625.26901</v>
      </c>
      <c r="L37" s="3">
        <f>FV(L$36/12,$C$4* 12, -$C37, 0, 0)</f>
        <v>1702534727604.1692</v>
      </c>
    </row>
    <row r="38" spans="1:12" ht="18" customHeight="1" x14ac:dyDescent="0.2">
      <c r="A38" s="2"/>
      <c r="B38" s="11"/>
      <c r="C38" s="4">
        <v>50</v>
      </c>
      <c r="D38" s="3">
        <f>FV(D$36/12,$C$4* 12, -$C38, 0, 0)</f>
        <v>150000</v>
      </c>
      <c r="E38" s="3">
        <f>FV(E$36/12,$C$4* 12, -$C38, 0, 0)</f>
        <v>670189.05049637682</v>
      </c>
      <c r="F38" s="3">
        <f>FV(F$36/12,$C$4* 12, -$C38, 0, 0)</f>
        <v>4403902.2254796503</v>
      </c>
      <c r="G38" s="3">
        <f>FV(G$36/12,$C$4* 12, -$C38, 0, 0)</f>
        <v>35803983.179809019</v>
      </c>
      <c r="H38" s="3">
        <f>FV(H$36/12,$C$4* 12, -$C38, 0, 0)</f>
        <v>324933009.94860089</v>
      </c>
      <c r="I38" s="3">
        <f>FV(I$36/12,$C$4* 12, -$C38, 0, 0)</f>
        <v>3137488732.157495</v>
      </c>
      <c r="J38" s="3">
        <f>FV(J$36/12,$C$4* 12, -$C38, 0, 0)</f>
        <v>31490904263.500065</v>
      </c>
      <c r="K38" s="3">
        <f>FV(K$36/12,$C$4* 12, -$C38, 0, 0)</f>
        <v>324433243250.53802</v>
      </c>
      <c r="L38" s="3">
        <f>FV(L$36/12,$C$4* 12, -$C38, 0, 0)</f>
        <v>3405069455208.3384</v>
      </c>
    </row>
    <row r="39" spans="1:12" ht="18" customHeight="1" x14ac:dyDescent="0.2">
      <c r="A39" s="2"/>
      <c r="B39" s="11"/>
      <c r="C39" s="4">
        <v>75</v>
      </c>
      <c r="D39" s="3">
        <f>FV(D$36/12,$C$4* 12, -$C39, 0, 0)</f>
        <v>225000</v>
      </c>
      <c r="E39" s="3">
        <f>FV(E$36/12,$C$4* 12, -$C39, 0, 0)</f>
        <v>1005283.5757445652</v>
      </c>
      <c r="F39" s="3">
        <f>FV(F$36/12,$C$4* 12, -$C39, 0, 0)</f>
        <v>6605853.338219475</v>
      </c>
      <c r="G39" s="3">
        <f>FV(G$36/12,$C$4* 12, -$C39, 0, 0)</f>
        <v>53705974.769713528</v>
      </c>
      <c r="H39" s="3">
        <f>FV(H$36/12,$C$4* 12, -$C39, 0, 0)</f>
        <v>487399514.92290133</v>
      </c>
      <c r="I39" s="3">
        <f>FV(I$36/12,$C$4* 12, -$C39, 0, 0)</f>
        <v>4706233098.2362432</v>
      </c>
      <c r="J39" s="3">
        <f>FV(J$36/12,$C$4* 12, -$C39, 0, 0)</f>
        <v>47236356395.250099</v>
      </c>
      <c r="K39" s="3">
        <f>FV(K$36/12,$C$4* 12, -$C39, 0, 0)</f>
        <v>486649864875.80701</v>
      </c>
      <c r="L39" s="3">
        <f>FV(L$36/12,$C$4* 12, -$C39, 0, 0)</f>
        <v>5107604182812.5068</v>
      </c>
    </row>
    <row r="40" spans="1:12" ht="18" customHeight="1" x14ac:dyDescent="0.2">
      <c r="A40" s="2"/>
      <c r="B40" s="11"/>
      <c r="C40" s="4">
        <v>100</v>
      </c>
      <c r="D40" s="3">
        <f>FV(D$36/12,$C$4* 12, -$C40, 0, 0)</f>
        <v>300000</v>
      </c>
      <c r="E40" s="3">
        <f>FV(E$36/12,$C$4* 12, -$C40, 0, 0)</f>
        <v>1340378.1009927536</v>
      </c>
      <c r="F40" s="3">
        <f>FV(F$36/12,$C$4* 12, -$C40, 0, 0)</f>
        <v>8807804.4509593006</v>
      </c>
      <c r="G40" s="3">
        <f>FV(G$36/12,$C$4* 12, -$C40, 0, 0)</f>
        <v>71607966.359618038</v>
      </c>
      <c r="H40" s="3">
        <f>FV(H$36/12,$C$4* 12, -$C40, 0, 0)</f>
        <v>649866019.89720178</v>
      </c>
      <c r="I40" s="3">
        <f>FV(I$36/12,$C$4* 12, -$C40, 0, 0)</f>
        <v>6274977464.31499</v>
      </c>
      <c r="J40" s="3">
        <f>FV(J$36/12,$C$4* 12, -$C40, 0, 0)</f>
        <v>62981808527.00013</v>
      </c>
      <c r="K40" s="3">
        <f>FV(K$36/12,$C$4* 12, -$C40, 0, 0)</f>
        <v>648866486501.07605</v>
      </c>
      <c r="L40" s="3">
        <f>FV(L$36/12,$C$4* 12, -$C40, 0, 0)</f>
        <v>6810138910416.6768</v>
      </c>
    </row>
    <row r="41" spans="1:12" ht="18" customHeight="1" x14ac:dyDescent="0.2">
      <c r="A41" s="2"/>
      <c r="B41" s="11"/>
      <c r="C41" s="4">
        <v>125</v>
      </c>
      <c r="D41" s="3">
        <f>FV(D$36/12,$C$4* 12, -$C41, 0, 0)</f>
        <v>375000</v>
      </c>
      <c r="E41" s="3">
        <f>FV(E$36/12,$C$4* 12, -$C41, 0, 0)</f>
        <v>1675472.6262409419</v>
      </c>
      <c r="F41" s="3">
        <f>FV(F$36/12,$C$4* 12, -$C41, 0, 0)</f>
        <v>11009755.563699126</v>
      </c>
      <c r="G41" s="3">
        <f>FV(G$36/12,$C$4* 12, -$C41, 0, 0)</f>
        <v>89509957.949522555</v>
      </c>
      <c r="H41" s="3">
        <f>FV(H$36/12,$C$4* 12, -$C41, 0, 0)</f>
        <v>812332524.87150216</v>
      </c>
      <c r="I41" s="3">
        <f>FV(I$36/12,$C$4* 12, -$C41, 0, 0)</f>
        <v>7843721830.3937378</v>
      </c>
      <c r="J41" s="3">
        <f>FV(J$36/12,$C$4* 12, -$C41, 0, 0)</f>
        <v>78727260658.750168</v>
      </c>
      <c r="K41" s="3">
        <f>FV(K$36/12,$C$4* 12, -$C41, 0, 0)</f>
        <v>811083108126.34509</v>
      </c>
      <c r="L41" s="3">
        <f>FV(L$36/12,$C$4* 12, -$C41, 0, 0)</f>
        <v>8512673638020.8457</v>
      </c>
    </row>
    <row r="42" spans="1:12" ht="18" customHeight="1" x14ac:dyDescent="0.2">
      <c r="A42" s="2"/>
      <c r="B42" s="11"/>
      <c r="C42" s="4">
        <v>150</v>
      </c>
      <c r="D42" s="3">
        <f>FV(D$36/12,$C$4* 12, -$C42, 0, 0)</f>
        <v>450000</v>
      </c>
      <c r="E42" s="3">
        <f>FV(E$36/12,$C$4* 12, -$C42, 0, 0)</f>
        <v>2010567.1514891305</v>
      </c>
      <c r="F42" s="3">
        <f>FV(F$36/12,$C$4* 12, -$C42, 0, 0)</f>
        <v>13211706.67643895</v>
      </c>
      <c r="G42" s="3">
        <f>FV(G$36/12,$C$4* 12, -$C42, 0, 0)</f>
        <v>107411949.53942706</v>
      </c>
      <c r="H42" s="3">
        <f>FV(H$36/12,$C$4* 12, -$C42, 0, 0)</f>
        <v>974799029.84580266</v>
      </c>
      <c r="I42" s="3">
        <f>FV(I$36/12,$C$4* 12, -$C42, 0, 0)</f>
        <v>9412466196.4724865</v>
      </c>
      <c r="J42" s="3">
        <f>FV(J$36/12,$C$4* 12, -$C42, 0, 0)</f>
        <v>94472712790.500198</v>
      </c>
      <c r="K42" s="3">
        <f>FV(K$36/12,$C$4* 12, -$C42, 0, 0)</f>
        <v>973299729751.61401</v>
      </c>
      <c r="L42" s="3">
        <f>FV(L$36/12,$C$4* 12, -$C42, 0, 0)</f>
        <v>10215208365625.014</v>
      </c>
    </row>
    <row r="43" spans="1:12" ht="18" customHeight="1" x14ac:dyDescent="0.2">
      <c r="A43" s="2"/>
      <c r="B43" s="11"/>
      <c r="C43" s="4">
        <v>175</v>
      </c>
      <c r="D43" s="3">
        <f>FV(D$36/12,$C$4* 12, -$C43, 0, 0)</f>
        <v>525000</v>
      </c>
      <c r="E43" s="3">
        <f>FV(E$36/12,$C$4* 12, -$C43, 0, 0)</f>
        <v>2345661.6767373187</v>
      </c>
      <c r="F43" s="3">
        <f>FV(F$36/12,$C$4* 12, -$C43, 0, 0)</f>
        <v>15413657.789178776</v>
      </c>
      <c r="G43" s="3">
        <f>FV(G$36/12,$C$4* 12, -$C43, 0, 0)</f>
        <v>125313941.12933157</v>
      </c>
      <c r="H43" s="3">
        <f>FV(H$36/12,$C$4* 12, -$C43, 0, 0)</f>
        <v>1137265534.8201032</v>
      </c>
      <c r="I43" s="3">
        <f>FV(I$36/12,$C$4* 12, -$C43, 0, 0)</f>
        <v>10981210562.551233</v>
      </c>
      <c r="J43" s="3">
        <f>FV(J$36/12,$C$4* 12, -$C43, 0, 0)</f>
        <v>110218164922.25023</v>
      </c>
      <c r="K43" s="3">
        <f>FV(K$36/12,$C$4* 12, -$C43, 0, 0)</f>
        <v>1135516351376.8831</v>
      </c>
      <c r="L43" s="3">
        <f>FV(L$36/12,$C$4* 12, -$C43, 0, 0)</f>
        <v>11917743093229.184</v>
      </c>
    </row>
    <row r="44" spans="1:12" ht="18" customHeight="1" x14ac:dyDescent="0.2">
      <c r="A44" s="2"/>
      <c r="B44" s="11"/>
      <c r="C44" s="4">
        <v>200</v>
      </c>
      <c r="D44" s="3">
        <f>FV(D$36/12,$C$4* 12, -$C44, 0, 0)</f>
        <v>600000</v>
      </c>
      <c r="E44" s="3">
        <f>FV(E$36/12,$C$4* 12, -$C44, 0, 0)</f>
        <v>2680756.2019855073</v>
      </c>
      <c r="F44" s="3">
        <f>FV(F$36/12,$C$4* 12, -$C44, 0, 0)</f>
        <v>17615608.901918601</v>
      </c>
      <c r="G44" s="3">
        <f>FV(G$36/12,$C$4* 12, -$C44, 0, 0)</f>
        <v>143215932.71923608</v>
      </c>
      <c r="H44" s="3">
        <f>FV(H$36/12,$C$4* 12, -$C44, 0, 0)</f>
        <v>1299732039.7944036</v>
      </c>
      <c r="I44" s="3">
        <f>FV(I$36/12,$C$4* 12, -$C44, 0, 0)</f>
        <v>12549954928.62998</v>
      </c>
      <c r="J44" s="3">
        <f>FV(J$36/12,$C$4* 12, -$C44, 0, 0)</f>
        <v>125963617054.00026</v>
      </c>
      <c r="K44" s="3">
        <f>FV(K$36/12,$C$4* 12, -$C44, 0, 0)</f>
        <v>1297732973002.1521</v>
      </c>
      <c r="L44" s="3">
        <f>FV(L$36/12,$C$4* 12, -$C44, 0, 0)</f>
        <v>13620277820833.354</v>
      </c>
    </row>
    <row r="45" spans="1:12" ht="18" customHeight="1" x14ac:dyDescent="0.2">
      <c r="A45" s="2"/>
      <c r="B45" s="11"/>
      <c r="C45" s="4">
        <v>225</v>
      </c>
      <c r="D45" s="3">
        <f>FV(D$36/12,$C$4* 12, -$C45, 0, 0)</f>
        <v>675000</v>
      </c>
      <c r="E45" s="3">
        <f>FV(E$36/12,$C$4* 12, -$C45, 0, 0)</f>
        <v>3015850.7272336953</v>
      </c>
      <c r="F45" s="3">
        <f>FV(F$36/12,$C$4* 12, -$C45, 0, 0)</f>
        <v>19817560.014658425</v>
      </c>
      <c r="G45" s="3">
        <f>FV(G$36/12,$C$4* 12, -$C45, 0, 0)</f>
        <v>161117924.30914059</v>
      </c>
      <c r="H45" s="3">
        <f>FV(H$36/12,$C$4* 12, -$C45, 0, 0)</f>
        <v>1462198544.7687039</v>
      </c>
      <c r="I45" s="3">
        <f>FV(I$36/12,$C$4* 12, -$C45, 0, 0)</f>
        <v>14118699294.708729</v>
      </c>
      <c r="J45" s="3">
        <f>FV(J$36/12,$C$4* 12, -$C45, 0, 0)</f>
        <v>141709069185.75031</v>
      </c>
      <c r="K45" s="3">
        <f>FV(K$36/12,$C$4* 12, -$C45, 0, 0)</f>
        <v>1459949594627.4211</v>
      </c>
      <c r="L45" s="3">
        <f>FV(L$36/12,$C$4* 12, -$C45, 0, 0)</f>
        <v>15322812548437.521</v>
      </c>
    </row>
    <row r="46" spans="1:12" ht="18" customHeight="1" x14ac:dyDescent="0.2">
      <c r="A46" s="2"/>
      <c r="B46" s="11"/>
      <c r="C46" s="4">
        <v>250</v>
      </c>
      <c r="D46" s="3">
        <f>FV(D$36/12,$C$4* 12, -$C46, 0, 0)</f>
        <v>750000</v>
      </c>
      <c r="E46" s="3">
        <f>FV(E$36/12,$C$4* 12, -$C46, 0, 0)</f>
        <v>3350945.2524818839</v>
      </c>
      <c r="F46" s="3">
        <f>FV(F$36/12,$C$4* 12, -$C46, 0, 0)</f>
        <v>22019511.127398252</v>
      </c>
      <c r="G46" s="3">
        <f>FV(G$36/12,$C$4* 12, -$C46, 0, 0)</f>
        <v>179019915.89904511</v>
      </c>
      <c r="H46" s="3">
        <f>FV(H$36/12,$C$4* 12, -$C46, 0, 0)</f>
        <v>1624665049.7430043</v>
      </c>
      <c r="I46" s="3">
        <f>FV(I$36/12,$C$4* 12, -$C46, 0, 0)</f>
        <v>15687443660.787476</v>
      </c>
      <c r="J46" s="3">
        <f>FV(J$36/12,$C$4* 12, -$C46, 0, 0)</f>
        <v>157454521317.50034</v>
      </c>
      <c r="K46" s="3">
        <f>FV(K$36/12,$C$4* 12, -$C46, 0, 0)</f>
        <v>1622166216252.6902</v>
      </c>
      <c r="L46" s="3">
        <f>FV(L$36/12,$C$4* 12, -$C46, 0, 0)</f>
        <v>17025347276041.691</v>
      </c>
    </row>
    <row r="47" spans="1:12" ht="18" customHeight="1" x14ac:dyDescent="0.2">
      <c r="A47" s="2"/>
      <c r="B47" s="11"/>
      <c r="C47" s="4">
        <v>275</v>
      </c>
      <c r="D47" s="3">
        <f>FV(D$36/12,$C$4* 12, -$C47, 0, 0)</f>
        <v>825000</v>
      </c>
      <c r="E47" s="3">
        <f>FV(E$36/12,$C$4* 12, -$C47, 0, 0)</f>
        <v>3686039.7777300724</v>
      </c>
      <c r="F47" s="3">
        <f>FV(F$36/12,$C$4* 12, -$C47, 0, 0)</f>
        <v>24221462.240138076</v>
      </c>
      <c r="G47" s="3">
        <f>FV(G$36/12,$C$4* 12, -$C47, 0, 0)</f>
        <v>196921907.4889496</v>
      </c>
      <c r="H47" s="3">
        <f>FV(H$36/12,$C$4* 12, -$C47, 0, 0)</f>
        <v>1787131554.7173047</v>
      </c>
      <c r="I47" s="3">
        <f>FV(I$36/12,$C$4* 12, -$C47, 0, 0)</f>
        <v>17256188026.866222</v>
      </c>
      <c r="J47" s="3">
        <f>FV(J$36/12,$C$4* 12, -$C47, 0, 0)</f>
        <v>173199973449.25037</v>
      </c>
      <c r="K47" s="3">
        <f>FV(K$36/12,$C$4* 12, -$C47, 0, 0)</f>
        <v>1784382837877.959</v>
      </c>
      <c r="L47" s="3">
        <f>FV(L$36/12,$C$4* 12, -$C47, 0, 0)</f>
        <v>18727882003645.859</v>
      </c>
    </row>
    <row r="48" spans="1:12" ht="18" customHeight="1" x14ac:dyDescent="0.2">
      <c r="A48" s="2"/>
      <c r="B48" s="11"/>
      <c r="C48" s="4">
        <v>300</v>
      </c>
      <c r="D48" s="3">
        <f>FV(D$36/12,$C$4* 12, -$C48, 0, 0)</f>
        <v>900000</v>
      </c>
      <c r="E48" s="3">
        <f>FV(E$36/12,$C$4* 12, -$C48, 0, 0)</f>
        <v>4021134.3029782609</v>
      </c>
      <c r="F48" s="3">
        <f>FV(F$36/12,$C$4* 12, -$C48, 0, 0)</f>
        <v>26423413.3528779</v>
      </c>
      <c r="G48" s="3">
        <f>FV(G$36/12,$C$4* 12, -$C48, 0, 0)</f>
        <v>214823899.07885411</v>
      </c>
      <c r="H48" s="3">
        <f>FV(H$36/12,$C$4* 12, -$C48, 0, 0)</f>
        <v>1949598059.6916053</v>
      </c>
      <c r="I48" s="3">
        <f>FV(I$36/12,$C$4* 12, -$C48, 0, 0)</f>
        <v>18824932392.944973</v>
      </c>
      <c r="J48" s="3">
        <f>FV(J$36/12,$C$4* 12, -$C48, 0, 0)</f>
        <v>188945425581.0004</v>
      </c>
      <c r="K48" s="3">
        <f>FV(K$36/12,$C$4* 12, -$C48, 0, 0)</f>
        <v>1946599459503.228</v>
      </c>
      <c r="L48" s="3">
        <f>FV(L$36/12,$C$4* 12, -$C48, 0, 0)</f>
        <v>20430416731250.027</v>
      </c>
    </row>
    <row r="49" spans="1:12" ht="18" customHeight="1" x14ac:dyDescent="0.2">
      <c r="A49" s="2"/>
      <c r="B49" s="11"/>
      <c r="C49" s="4">
        <v>325</v>
      </c>
      <c r="D49" s="3">
        <f>FV(D$36/12,$C$4* 12, -$C49, 0, 0)</f>
        <v>975000</v>
      </c>
      <c r="E49" s="3">
        <f>FV(E$36/12,$C$4* 12, -$C49, 0, 0)</f>
        <v>4356228.828226449</v>
      </c>
      <c r="F49" s="3">
        <f>FV(F$36/12,$C$4* 12, -$C49, 0, 0)</f>
        <v>28625364.465617727</v>
      </c>
      <c r="G49" s="3">
        <f>FV(G$36/12,$C$4* 12, -$C49, 0, 0)</f>
        <v>232725890.66875863</v>
      </c>
      <c r="H49" s="3">
        <f>FV(H$36/12,$C$4* 12, -$C49, 0, 0)</f>
        <v>2112064564.6659057</v>
      </c>
      <c r="I49" s="3">
        <f>FV(I$36/12,$C$4* 12, -$C49, 0, 0)</f>
        <v>20393676759.02372</v>
      </c>
      <c r="J49" s="3">
        <f>FV(J$36/12,$C$4* 12, -$C49, 0, 0)</f>
        <v>204690877712.75043</v>
      </c>
      <c r="K49" s="3">
        <f>FV(K$36/12,$C$4* 12, -$C49, 0, 0)</f>
        <v>2108816081128.4971</v>
      </c>
      <c r="L49" s="3">
        <f>FV(L$36/12,$C$4* 12, -$C49, 0, 0)</f>
        <v>22132951458854.199</v>
      </c>
    </row>
    <row r="50" spans="1:12" ht="18" customHeight="1" x14ac:dyDescent="0.2">
      <c r="A50" s="2"/>
      <c r="B50" s="11"/>
      <c r="C50" s="4">
        <v>350</v>
      </c>
      <c r="D50" s="3">
        <f>FV(D$36/12,$C$4* 12, -$C50, 0, 0)</f>
        <v>1050000</v>
      </c>
      <c r="E50" s="3">
        <f>FV(E$36/12,$C$4* 12, -$C50, 0, 0)</f>
        <v>4691323.3534746375</v>
      </c>
      <c r="F50" s="3">
        <f>FV(F$36/12,$C$4* 12, -$C50, 0, 0)</f>
        <v>30827315.578357551</v>
      </c>
      <c r="G50" s="3">
        <f>FV(G$36/12,$C$4* 12, -$C50, 0, 0)</f>
        <v>250627882.25866315</v>
      </c>
      <c r="H50" s="3">
        <f>FV(H$36/12,$C$4* 12, -$C50, 0, 0)</f>
        <v>2274531069.6402063</v>
      </c>
      <c r="I50" s="3">
        <f>FV(I$36/12,$C$4* 12, -$C50, 0, 0)</f>
        <v>21962421125.102467</v>
      </c>
      <c r="J50" s="3">
        <f>FV(J$36/12,$C$4* 12, -$C50, 0, 0)</f>
        <v>220436329844.50046</v>
      </c>
      <c r="K50" s="3">
        <f>FV(K$36/12,$C$4* 12, -$C50, 0, 0)</f>
        <v>2271032702753.7661</v>
      </c>
      <c r="L50" s="3">
        <f>FV(L$36/12,$C$4* 12, -$C50, 0, 0)</f>
        <v>23835486186458.367</v>
      </c>
    </row>
    <row r="51" spans="1:12" ht="18" customHeight="1" x14ac:dyDescent="0.2">
      <c r="A51" s="2"/>
      <c r="B51" s="11"/>
      <c r="C51" s="4">
        <v>375</v>
      </c>
      <c r="D51" s="3">
        <f>FV(D$36/12,$C$4* 12, -$C51, 0, 0)</f>
        <v>1125000</v>
      </c>
      <c r="E51" s="3">
        <f>FV(E$36/12,$C$4* 12, -$C51, 0, 0)</f>
        <v>5026417.878722826</v>
      </c>
      <c r="F51" s="3">
        <f>FV(F$36/12,$C$4* 12, -$C51, 0, 0)</f>
        <v>33029266.691097375</v>
      </c>
      <c r="G51" s="3">
        <f>FV(G$36/12,$C$4* 12, -$C51, 0, 0)</f>
        <v>268529873.84856766</v>
      </c>
      <c r="H51" s="3">
        <f>FV(H$36/12,$C$4* 12, -$C51, 0, 0)</f>
        <v>2436997574.6145067</v>
      </c>
      <c r="I51" s="3">
        <f>FV(I$36/12,$C$4* 12, -$C51, 0, 0)</f>
        <v>23531165491.181213</v>
      </c>
      <c r="J51" s="3">
        <f>FV(J$36/12,$C$4* 12, -$C51, 0, 0)</f>
        <v>236181781976.25049</v>
      </c>
      <c r="K51" s="3">
        <f>FV(K$36/12,$C$4* 12, -$C51, 0, 0)</f>
        <v>2433249324379.0352</v>
      </c>
      <c r="L51" s="3">
        <f>FV(L$36/12,$C$4* 12, -$C51, 0, 0)</f>
        <v>25538020914062.535</v>
      </c>
    </row>
    <row r="52" spans="1:12" ht="18" customHeight="1" x14ac:dyDescent="0.2">
      <c r="A52" s="2"/>
      <c r="B52" s="11"/>
      <c r="C52" s="4">
        <v>400</v>
      </c>
      <c r="D52" s="3">
        <f>FV(D$36/12,$C$4* 12, -$C52, 0, 0)</f>
        <v>1200000</v>
      </c>
      <c r="E52" s="3">
        <f>FV(E$36/12,$C$4* 12, -$C52, 0, 0)</f>
        <v>5361512.4039710145</v>
      </c>
      <c r="F52" s="3">
        <f>FV(F$36/12,$C$4* 12, -$C52, 0, 0)</f>
        <v>35231217.803837202</v>
      </c>
      <c r="G52" s="3">
        <f>FV(G$36/12,$C$4* 12, -$C52, 0, 0)</f>
        <v>286431865.43847215</v>
      </c>
      <c r="H52" s="3">
        <f>FV(H$36/12,$C$4* 12, -$C52, 0, 0)</f>
        <v>2599464079.5888071</v>
      </c>
      <c r="I52" s="3">
        <f>FV(I$36/12,$C$4* 12, -$C52, 0, 0)</f>
        <v>25099909857.25996</v>
      </c>
      <c r="J52" s="3">
        <f>FV(J$36/12,$C$4* 12, -$C52, 0, 0)</f>
        <v>251927234108.00052</v>
      </c>
      <c r="K52" s="3">
        <f>FV(K$36/12,$C$4* 12, -$C52, 0, 0)</f>
        <v>2595465946004.3042</v>
      </c>
      <c r="L52" s="3">
        <f>FV(L$36/12,$C$4* 12, -$C52, 0, 0)</f>
        <v>27240555641666.707</v>
      </c>
    </row>
    <row r="53" spans="1:12" ht="18" customHeight="1" x14ac:dyDescent="0.2">
      <c r="A53" s="2"/>
      <c r="B53" s="11"/>
      <c r="C53" s="4">
        <v>500</v>
      </c>
      <c r="D53" s="3">
        <f>FV(D$36/12,$C$4* 12, -$C53, 0, 0)</f>
        <v>1500000</v>
      </c>
      <c r="E53" s="3">
        <f>FV(E$36/12,$C$4* 12, -$C53, 0, 0)</f>
        <v>6701890.5049637677</v>
      </c>
      <c r="F53" s="3">
        <f>FV(F$36/12,$C$4* 12, -$C53, 0, 0)</f>
        <v>44039022.254796505</v>
      </c>
      <c r="G53" s="3">
        <f>FV(G$36/12,$C$4* 12, -$C53, 0, 0)</f>
        <v>358039831.79809022</v>
      </c>
      <c r="H53" s="3">
        <f>FV(H$36/12,$C$4* 12, -$C53, 0, 0)</f>
        <v>3249330099.4860086</v>
      </c>
      <c r="I53" s="3">
        <f>FV(I$36/12,$C$4* 12, -$C53, 0, 0)</f>
        <v>31374887321.574951</v>
      </c>
      <c r="J53" s="3">
        <f>FV(J$36/12,$C$4* 12, -$C53, 0, 0)</f>
        <v>314909042635.00067</v>
      </c>
      <c r="K53" s="3">
        <f>FV(K$36/12,$C$4* 12, -$C53, 0, 0)</f>
        <v>3244332432505.3804</v>
      </c>
      <c r="L53" s="3">
        <f>FV(L$36/12,$C$4* 12, -$C53, 0, 0)</f>
        <v>34050694552083.383</v>
      </c>
    </row>
    <row r="54" spans="1:12" ht="18" customHeight="1" x14ac:dyDescent="0.2">
      <c r="A54" s="2"/>
      <c r="B54" s="11"/>
      <c r="C54" s="4">
        <v>600</v>
      </c>
      <c r="D54" s="3">
        <f>FV(D$36/12,$C$4* 12, -$C54, 0, 0)</f>
        <v>1800000</v>
      </c>
      <c r="E54" s="3">
        <f>FV(E$36/12,$C$4* 12, -$C54, 0, 0)</f>
        <v>8042268.6059565218</v>
      </c>
      <c r="F54" s="3">
        <f>FV(F$36/12,$C$4* 12, -$C54, 0, 0)</f>
        <v>52846826.7057558</v>
      </c>
      <c r="G54" s="3">
        <f>FV(G$36/12,$C$4* 12, -$C54, 0, 0)</f>
        <v>429647798.15770823</v>
      </c>
      <c r="H54" s="3">
        <f>FV(H$36/12,$C$4* 12, -$C54, 0, 0)</f>
        <v>3899196119.3832107</v>
      </c>
      <c r="I54" s="3">
        <f>FV(I$36/12,$C$4* 12, -$C54, 0, 0)</f>
        <v>37649864785.889946</v>
      </c>
      <c r="J54" s="3">
        <f>FV(J$36/12,$C$4* 12, -$C54, 0, 0)</f>
        <v>377890851162.00079</v>
      </c>
      <c r="K54" s="3">
        <f>FV(K$36/12,$C$4* 12, -$C54, 0, 0)</f>
        <v>3893198919006.4561</v>
      </c>
      <c r="L54" s="3">
        <f>FV(L$36/12,$C$4* 12, -$C54, 0, 0)</f>
        <v>40860833462500.055</v>
      </c>
    </row>
    <row r="55" spans="1:12" ht="18" customHeight="1" x14ac:dyDescent="0.2">
      <c r="A55" s="2"/>
      <c r="B55" s="11"/>
      <c r="C55" s="4">
        <v>700</v>
      </c>
      <c r="D55" s="3">
        <f>FV(D$36/12,$C$4* 12, -$C55, 0, 0)</f>
        <v>2100000</v>
      </c>
      <c r="E55" s="3">
        <f>FV(E$36/12,$C$4* 12, -$C55, 0, 0)</f>
        <v>9382646.706949275</v>
      </c>
      <c r="F55" s="3">
        <f>FV(F$36/12,$C$4* 12, -$C55, 0, 0)</f>
        <v>61654631.156715102</v>
      </c>
      <c r="G55" s="3">
        <f>FV(G$36/12,$C$4* 12, -$C55, 0, 0)</f>
        <v>501255764.5173263</v>
      </c>
      <c r="H55" s="3">
        <f>FV(H$36/12,$C$4* 12, -$C55, 0, 0)</f>
        <v>4549062139.2804127</v>
      </c>
      <c r="I55" s="3">
        <f>FV(I$36/12,$C$4* 12, -$C55, 0, 0)</f>
        <v>43924842250.204933</v>
      </c>
      <c r="J55" s="3">
        <f>FV(J$36/12,$C$4* 12, -$C55, 0, 0)</f>
        <v>440872659689.00092</v>
      </c>
      <c r="K55" s="3">
        <f>FV(K$36/12,$C$4* 12, -$C55, 0, 0)</f>
        <v>4542065405507.5322</v>
      </c>
      <c r="L55" s="3">
        <f>FV(L$36/12,$C$4* 12, -$C55, 0, 0)</f>
        <v>47670972372916.734</v>
      </c>
    </row>
    <row r="56" spans="1:12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ht="41.45" customHeight="1" x14ac:dyDescent="0.25">
      <c r="A58" s="10" t="s">
        <v>3</v>
      </c>
      <c r="B58" s="10"/>
      <c r="C58" s="10"/>
      <c r="D58" s="9" t="s">
        <v>2</v>
      </c>
      <c r="E58" s="9"/>
      <c r="F58" s="9"/>
      <c r="G58" s="9"/>
      <c r="H58" s="9"/>
      <c r="I58" s="9"/>
      <c r="J58" s="9"/>
      <c r="K58" s="9"/>
      <c r="L58" s="9"/>
    </row>
    <row r="59" spans="1:12" ht="42" customHeight="1" x14ac:dyDescent="0.2">
      <c r="A59" s="8" t="s">
        <v>1</v>
      </c>
      <c r="B59" s="8"/>
      <c r="C59" s="7"/>
      <c r="D59" s="6">
        <v>0</v>
      </c>
      <c r="E59" s="6">
        <v>0.01</v>
      </c>
      <c r="F59" s="6">
        <v>0.02</v>
      </c>
      <c r="G59" s="6">
        <v>0.03</v>
      </c>
      <c r="H59" s="6">
        <v>0.04</v>
      </c>
      <c r="I59" s="6">
        <v>0.05</v>
      </c>
      <c r="J59" s="6">
        <v>0.06</v>
      </c>
      <c r="K59" s="6">
        <v>7.0000000000000007E-2</v>
      </c>
      <c r="L59" s="6">
        <v>0.08</v>
      </c>
    </row>
    <row r="60" spans="1:12" ht="18" customHeight="1" x14ac:dyDescent="0.2">
      <c r="A60" s="2"/>
      <c r="B60" s="5" t="s">
        <v>0</v>
      </c>
      <c r="C60" s="4">
        <v>10000</v>
      </c>
      <c r="D60" s="3">
        <f>PPMT(D$59/12, 1, $C$4*12, -$C60, 0)</f>
        <v>3.3333333333333335</v>
      </c>
      <c r="E60" s="3">
        <f>PPMT(E$59/12, 1, $C$4*12, -$C60, 0)</f>
        <v>0.74605814527929237</v>
      </c>
      <c r="F60" s="3">
        <f>PPMT(F$59/12, 1, $C$4*12, -$C60, 0)</f>
        <v>0.11353567231971118</v>
      </c>
      <c r="G60" s="3">
        <f>PPMT(G$59/12, 1, $C$4*12, -$C60, 0)</f>
        <v>1.3964926681171545E-2</v>
      </c>
      <c r="H60" s="3">
        <f>PPMT(H$59/12, 1, $C$4*12, -$C60, 0)</f>
        <v>1.5387787165090619E-3</v>
      </c>
      <c r="I60" s="3">
        <f>PPMT(I$59/12, 1, $C$4*12, -$C60, 0)</f>
        <v>1.5936312212863255E-4</v>
      </c>
      <c r="J60" s="3">
        <f>PPMT(J$59/12, 1, $C$4*12, -$C60, 0)</f>
        <v>1.5877600586379573E-5</v>
      </c>
      <c r="K60" s="3">
        <f>PPMT(K$59/12, 1, $C$4*12, -$C60, 0)</f>
        <v>1.541149097393546E-6</v>
      </c>
      <c r="L60" s="3">
        <f>PPMT(L$59/12, 1, $C$4*12, -$C60, 0)</f>
        <v>1.4683988287966453E-7</v>
      </c>
    </row>
    <row r="61" spans="1:12" ht="18" customHeight="1" x14ac:dyDescent="0.2">
      <c r="A61" s="2"/>
      <c r="B61" s="5"/>
      <c r="C61" s="4">
        <v>20000</v>
      </c>
      <c r="D61" s="3">
        <f>PPMT(D$59/12, 1, $C$4*12, -$C61, 0)</f>
        <v>6.666666666666667</v>
      </c>
      <c r="E61" s="3">
        <f>PPMT(E$59/12, 1, $C$4*12, -$C61, 0)</f>
        <v>1.4921162905585847</v>
      </c>
      <c r="F61" s="3">
        <f>PPMT(F$59/12, 1, $C$4*12, -$C61, 0)</f>
        <v>0.22707134463942236</v>
      </c>
      <c r="G61" s="3">
        <f>PPMT(G$59/12, 1, $C$4*12, -$C61, 0)</f>
        <v>2.7929853362343091E-2</v>
      </c>
      <c r="H61" s="3">
        <f>PPMT(H$59/12, 1, $C$4*12, -$C61, 0)</f>
        <v>3.0775574330181238E-3</v>
      </c>
      <c r="I61" s="3">
        <f>PPMT(I$59/12, 1, $C$4*12, -$C61, 0)</f>
        <v>3.187262442572651E-4</v>
      </c>
      <c r="J61" s="3">
        <f>PPMT(J$59/12, 1, $C$4*12, -$C61, 0)</f>
        <v>3.1755201172759146E-5</v>
      </c>
      <c r="K61" s="3">
        <f>PPMT(K$59/12, 1, $C$4*12, -$C61, 0)</f>
        <v>3.0822981947870919E-6</v>
      </c>
      <c r="L61" s="3">
        <f>PPMT(L$59/12, 1, $C$4*12, -$C61, 0)</f>
        <v>2.9367976575932905E-7</v>
      </c>
    </row>
    <row r="62" spans="1:12" ht="18" customHeight="1" x14ac:dyDescent="0.2">
      <c r="A62" s="2"/>
      <c r="B62" s="5"/>
      <c r="C62" s="4">
        <v>30000</v>
      </c>
      <c r="D62" s="3">
        <f>PPMT(D$59/12, 1, $C$4*12, -$C62, 0)</f>
        <v>10</v>
      </c>
      <c r="E62" s="3">
        <f>PPMT(E$59/12, 1, $C$4*12, -$C62, 0)</f>
        <v>2.2381744358378772</v>
      </c>
      <c r="F62" s="3">
        <f>PPMT(F$59/12, 1, $C$4*12, -$C62, 0)</f>
        <v>0.34060701695913354</v>
      </c>
      <c r="G62" s="3">
        <f>PPMT(G$59/12, 1, $C$4*12, -$C62, 0)</f>
        <v>4.1894780043514636E-2</v>
      </c>
      <c r="H62" s="3">
        <f>PPMT(H$59/12, 1, $C$4*12, -$C62, 0)</f>
        <v>4.616336149527187E-3</v>
      </c>
      <c r="I62" s="3">
        <f>PPMT(I$59/12, 1, $C$4*12, -$C62, 0)</f>
        <v>4.780893663858977E-4</v>
      </c>
      <c r="J62" s="3">
        <f>PPMT(J$59/12, 1, $C$4*12, -$C62, 0)</f>
        <v>4.7632801759138722E-5</v>
      </c>
      <c r="K62" s="3">
        <f>PPMT(K$59/12, 1, $C$4*12, -$C62, 0)</f>
        <v>4.6234472921806379E-6</v>
      </c>
      <c r="L62" s="3">
        <f>PPMT(L$59/12, 1, $C$4*12, -$C62, 0)</f>
        <v>4.4051964863899347E-7</v>
      </c>
    </row>
    <row r="63" spans="1:12" ht="18" customHeight="1" x14ac:dyDescent="0.2">
      <c r="A63" s="2"/>
      <c r="B63" s="5"/>
      <c r="C63" s="4">
        <v>40000</v>
      </c>
      <c r="D63" s="3">
        <f>PPMT(D$59/12, 1, $C$4*12, -$C63, 0)</f>
        <v>13.333333333333334</v>
      </c>
      <c r="E63" s="3">
        <f>PPMT(E$59/12, 1, $C$4*12, -$C63, 0)</f>
        <v>2.9842325811171695</v>
      </c>
      <c r="F63" s="3">
        <f>PPMT(F$59/12, 1, $C$4*12, -$C63, 0)</f>
        <v>0.45414268927884471</v>
      </c>
      <c r="G63" s="3">
        <f>PPMT(G$59/12, 1, $C$4*12, -$C63, 0)</f>
        <v>5.5859706724686181E-2</v>
      </c>
      <c r="H63" s="3">
        <f>PPMT(H$59/12, 1, $C$4*12, -$C63, 0)</f>
        <v>6.1551148660362476E-3</v>
      </c>
      <c r="I63" s="3">
        <f>PPMT(I$59/12, 1, $C$4*12, -$C63, 0)</f>
        <v>6.374524885145302E-4</v>
      </c>
      <c r="J63" s="3">
        <f>PPMT(J$59/12, 1, $C$4*12, -$C63, 0)</f>
        <v>6.3510402345518291E-5</v>
      </c>
      <c r="K63" s="3">
        <f>PPMT(K$59/12, 1, $C$4*12, -$C63, 0)</f>
        <v>6.1645963895741839E-6</v>
      </c>
      <c r="L63" s="3">
        <f>PPMT(L$59/12, 1, $C$4*12, -$C63, 0)</f>
        <v>5.8735953151865811E-7</v>
      </c>
    </row>
    <row r="64" spans="1:12" ht="18" customHeight="1" x14ac:dyDescent="0.2">
      <c r="A64" s="2"/>
      <c r="B64" s="5"/>
      <c r="C64" s="4">
        <v>50000</v>
      </c>
      <c r="D64" s="3">
        <f>PPMT(D$59/12, 1, $C$4*12, -$C64, 0)</f>
        <v>16.666666666666668</v>
      </c>
      <c r="E64" s="3">
        <f>PPMT(E$59/12, 1, $C$4*12, -$C64, 0)</f>
        <v>3.7302907263964618</v>
      </c>
      <c r="F64" s="3">
        <f>PPMT(F$59/12, 1, $C$4*12, -$C64, 0)</f>
        <v>0.56767836159855589</v>
      </c>
      <c r="G64" s="3">
        <f>PPMT(G$59/12, 1, $C$4*12, -$C64, 0)</f>
        <v>6.9824633405857733E-2</v>
      </c>
      <c r="H64" s="3">
        <f>PPMT(H$59/12, 1, $C$4*12, -$C64, 0)</f>
        <v>7.69389358254531E-3</v>
      </c>
      <c r="I64" s="3">
        <f>PPMT(I$59/12, 1, $C$4*12, -$C64, 0)</f>
        <v>7.9681561064316286E-4</v>
      </c>
      <c r="J64" s="3">
        <f>PPMT(J$59/12, 1, $C$4*12, -$C64, 0)</f>
        <v>7.9388002931897868E-5</v>
      </c>
      <c r="K64" s="3">
        <f>PPMT(K$59/12, 1, $C$4*12, -$C64, 0)</f>
        <v>7.7057454869677299E-6</v>
      </c>
      <c r="L64" s="3">
        <f>PPMT(L$59/12, 1, $C$4*12, -$C64, 0)</f>
        <v>7.3419941439832253E-7</v>
      </c>
    </row>
    <row r="65" spans="1:12" ht="18" customHeight="1" x14ac:dyDescent="0.2">
      <c r="A65" s="2"/>
      <c r="B65" s="5"/>
      <c r="C65" s="4">
        <v>60000</v>
      </c>
      <c r="D65" s="3">
        <f>PPMT(D$59/12, 1, $C$4*12, -$C65, 0)</f>
        <v>20</v>
      </c>
      <c r="E65" s="3">
        <f>PPMT(E$59/12, 1, $C$4*12, -$C65, 0)</f>
        <v>4.4763488716757545</v>
      </c>
      <c r="F65" s="3">
        <f>PPMT(F$59/12, 1, $C$4*12, -$C65, 0)</f>
        <v>0.68121403391826707</v>
      </c>
      <c r="G65" s="3">
        <f>PPMT(G$59/12, 1, $C$4*12, -$C65, 0)</f>
        <v>8.3789560087029272E-2</v>
      </c>
      <c r="H65" s="3">
        <f>PPMT(H$59/12, 1, $C$4*12, -$C65, 0)</f>
        <v>9.2326722990543741E-3</v>
      </c>
      <c r="I65" s="3">
        <f>PPMT(I$59/12, 1, $C$4*12, -$C65, 0)</f>
        <v>9.5617873277179541E-4</v>
      </c>
      <c r="J65" s="3">
        <f>PPMT(J$59/12, 1, $C$4*12, -$C65, 0)</f>
        <v>9.5265603518277444E-5</v>
      </c>
      <c r="K65" s="3">
        <f>PPMT(K$59/12, 1, $C$4*12, -$C65, 0)</f>
        <v>9.2468945843612758E-6</v>
      </c>
      <c r="L65" s="3">
        <f>PPMT(L$59/12, 1, $C$4*12, -$C65, 0)</f>
        <v>8.8103929727798695E-7</v>
      </c>
    </row>
    <row r="66" spans="1:12" ht="18" customHeight="1" x14ac:dyDescent="0.2">
      <c r="A66" s="2"/>
      <c r="B66" s="5"/>
      <c r="C66" s="4">
        <v>70000</v>
      </c>
      <c r="D66" s="3">
        <f>PPMT(D$59/12, 1, $C$4*12, -$C66, 0)</f>
        <v>23.333333333333332</v>
      </c>
      <c r="E66" s="3">
        <f>PPMT(E$59/12, 1, $C$4*12, -$C66, 0)</f>
        <v>5.2224070169550467</v>
      </c>
      <c r="F66" s="3">
        <f>PPMT(F$59/12, 1, $C$4*12, -$C66, 0)</f>
        <v>0.79474970623797836</v>
      </c>
      <c r="G66" s="3">
        <f>PPMT(G$59/12, 1, $C$4*12, -$C66, 0)</f>
        <v>9.7754486768200824E-2</v>
      </c>
      <c r="H66" s="3">
        <f>PPMT(H$59/12, 1, $C$4*12, -$C66, 0)</f>
        <v>1.0771451015563434E-2</v>
      </c>
      <c r="I66" s="3">
        <f>PPMT(I$59/12, 1, $C$4*12, -$C66, 0)</f>
        <v>1.1155418549004281E-3</v>
      </c>
      <c r="J66" s="3">
        <f>PPMT(J$59/12, 1, $C$4*12, -$C66, 0)</f>
        <v>1.1114320410465701E-4</v>
      </c>
      <c r="K66" s="3">
        <f>PPMT(K$59/12, 1, $C$4*12, -$C66, 0)</f>
        <v>1.0788043681754822E-5</v>
      </c>
      <c r="L66" s="3">
        <f>PPMT(L$59/12, 1, $C$4*12, -$C66, 0)</f>
        <v>1.0278791801576515E-6</v>
      </c>
    </row>
    <row r="67" spans="1:12" ht="18" customHeight="1" x14ac:dyDescent="0.2">
      <c r="A67" s="2"/>
      <c r="B67" s="5"/>
      <c r="C67" s="4">
        <v>80000</v>
      </c>
      <c r="D67" s="3">
        <f>PPMT(D$59/12, 1, $C$4*12, -$C67, 0)</f>
        <v>26.666666666666668</v>
      </c>
      <c r="E67" s="3">
        <f>PPMT(E$59/12, 1, $C$4*12, -$C67, 0)</f>
        <v>5.968465162234339</v>
      </c>
      <c r="F67" s="3">
        <f>PPMT(F$59/12, 1, $C$4*12, -$C67, 0)</f>
        <v>0.90828537855768943</v>
      </c>
      <c r="G67" s="3">
        <f>PPMT(G$59/12, 1, $C$4*12, -$C67, 0)</f>
        <v>0.11171941344937236</v>
      </c>
      <c r="H67" s="3">
        <f>PPMT(H$59/12, 1, $C$4*12, -$C67, 0)</f>
        <v>1.2310229732072495E-2</v>
      </c>
      <c r="I67" s="3">
        <f>PPMT(I$59/12, 1, $C$4*12, -$C67, 0)</f>
        <v>1.2749049770290604E-3</v>
      </c>
      <c r="J67" s="3">
        <f>PPMT(J$59/12, 1, $C$4*12, -$C67, 0)</f>
        <v>1.2702080469103658E-4</v>
      </c>
      <c r="K67" s="3">
        <f>PPMT(K$59/12, 1, $C$4*12, -$C67, 0)</f>
        <v>1.2329192779148368E-5</v>
      </c>
      <c r="L67" s="3">
        <f>PPMT(L$59/12, 1, $C$4*12, -$C67, 0)</f>
        <v>1.1747190630373162E-6</v>
      </c>
    </row>
    <row r="68" spans="1:12" ht="18" customHeight="1" x14ac:dyDescent="0.2">
      <c r="A68" s="2"/>
      <c r="B68" s="5"/>
      <c r="C68" s="4">
        <v>90000</v>
      </c>
      <c r="D68" s="3">
        <f>PPMT(D$59/12, 1, $C$4*12, -$C68, 0)</f>
        <v>30</v>
      </c>
      <c r="E68" s="3">
        <f>PPMT(E$59/12, 1, $C$4*12, -$C68, 0)</f>
        <v>6.7145233075136321</v>
      </c>
      <c r="F68" s="3">
        <f>PPMT(F$59/12, 1, $C$4*12, -$C68, 0)</f>
        <v>1.0218210508774008</v>
      </c>
      <c r="G68" s="3">
        <f>PPMT(G$59/12, 1, $C$4*12, -$C68, 0)</f>
        <v>0.12568434013054391</v>
      </c>
      <c r="H68" s="3">
        <f>PPMT(H$59/12, 1, $C$4*12, -$C68, 0)</f>
        <v>1.384900844858156E-2</v>
      </c>
      <c r="I68" s="3">
        <f>PPMT(I$59/12, 1, $C$4*12, -$C68, 0)</f>
        <v>1.4342680991576932E-3</v>
      </c>
      <c r="J68" s="3">
        <f>PPMT(J$59/12, 1, $C$4*12, -$C68, 0)</f>
        <v>1.4289840527741615E-4</v>
      </c>
      <c r="K68" s="3">
        <f>PPMT(K$59/12, 1, $C$4*12, -$C68, 0)</f>
        <v>1.3870341876541912E-5</v>
      </c>
      <c r="L68" s="3">
        <f>PPMT(L$59/12, 1, $C$4*12, -$C68, 0)</f>
        <v>1.3215589459169807E-6</v>
      </c>
    </row>
    <row r="69" spans="1:12" ht="18" customHeight="1" x14ac:dyDescent="0.2">
      <c r="A69" s="2"/>
      <c r="B69" s="5"/>
      <c r="C69" s="4">
        <v>100000</v>
      </c>
      <c r="D69" s="3">
        <f>PPMT(D$59/12, 1, $C$4*12, -$C69, 0)</f>
        <v>33.333333333333336</v>
      </c>
      <c r="E69" s="3">
        <f>PPMT(E$59/12, 1, $C$4*12, -$C69, 0)</f>
        <v>7.4605814527929235</v>
      </c>
      <c r="F69" s="3">
        <f>PPMT(F$59/12, 1, $C$4*12, -$C69, 0)</f>
        <v>1.1353567231971118</v>
      </c>
      <c r="G69" s="3">
        <f>PPMT(G$59/12, 1, $C$4*12, -$C69, 0)</f>
        <v>0.13964926681171547</v>
      </c>
      <c r="H69" s="3">
        <f>PPMT(H$59/12, 1, $C$4*12, -$C69, 0)</f>
        <v>1.538778716509062E-2</v>
      </c>
      <c r="I69" s="3">
        <f>PPMT(I$59/12, 1, $C$4*12, -$C69, 0)</f>
        <v>1.5936312212863257E-3</v>
      </c>
      <c r="J69" s="3">
        <f>PPMT(J$59/12, 1, $C$4*12, -$C69, 0)</f>
        <v>1.5877600586379574E-4</v>
      </c>
      <c r="K69" s="3">
        <f>PPMT(K$59/12, 1, $C$4*12, -$C69, 0)</f>
        <v>1.541149097393546E-5</v>
      </c>
      <c r="L69" s="3">
        <f>PPMT(L$59/12, 1, $C$4*12, -$C69, 0)</f>
        <v>1.4683988287966451E-6</v>
      </c>
    </row>
    <row r="70" spans="1:12" ht="18" customHeight="1" x14ac:dyDescent="0.2">
      <c r="A70" s="2"/>
      <c r="B70" s="5"/>
      <c r="C70" s="4">
        <v>110000</v>
      </c>
      <c r="D70" s="3">
        <f>PPMT(D$59/12, 1, $C$4*12, -$C70, 0)</f>
        <v>36.666666666666664</v>
      </c>
      <c r="E70" s="3">
        <f>PPMT(E$59/12, 1, $C$4*12, -$C70, 0)</f>
        <v>8.2066395980722167</v>
      </c>
      <c r="F70" s="3">
        <f>PPMT(F$59/12, 1, $C$4*12, -$C70, 0)</f>
        <v>1.248892395516823</v>
      </c>
      <c r="G70" s="3">
        <f>PPMT(G$59/12, 1, $C$4*12, -$C70, 0)</f>
        <v>0.15361419349288699</v>
      </c>
      <c r="H70" s="3">
        <f>PPMT(H$59/12, 1, $C$4*12, -$C70, 0)</f>
        <v>1.692656588159968E-2</v>
      </c>
      <c r="I70" s="3">
        <f>PPMT(I$59/12, 1, $C$4*12, -$C70, 0)</f>
        <v>1.7529943434149583E-3</v>
      </c>
      <c r="J70" s="3">
        <f>PPMT(J$59/12, 1, $C$4*12, -$C70, 0)</f>
        <v>1.746536064501753E-4</v>
      </c>
      <c r="K70" s="3">
        <f>PPMT(K$59/12, 1, $C$4*12, -$C70, 0)</f>
        <v>1.6952640071329004E-5</v>
      </c>
      <c r="L70" s="3">
        <f>PPMT(L$59/12, 1, $C$4*12, -$C70, 0)</f>
        <v>1.6152387116763096E-6</v>
      </c>
    </row>
    <row r="71" spans="1:12" ht="18" customHeight="1" x14ac:dyDescent="0.2">
      <c r="A71" s="2"/>
      <c r="B71" s="5"/>
      <c r="C71" s="4">
        <v>120000</v>
      </c>
      <c r="D71" s="3">
        <f>PPMT(D$59/12, 1, $C$4*12, -$C71, 0)</f>
        <v>40</v>
      </c>
      <c r="E71" s="3">
        <f>PPMT(E$59/12, 1, $C$4*12, -$C71, 0)</f>
        <v>8.9526977433515089</v>
      </c>
      <c r="F71" s="3">
        <f>PPMT(F$59/12, 1, $C$4*12, -$C71, 0)</f>
        <v>1.3624280678365341</v>
      </c>
      <c r="G71" s="3">
        <f>PPMT(G$59/12, 1, $C$4*12, -$C71, 0)</f>
        <v>0.16757912017405854</v>
      </c>
      <c r="H71" s="3">
        <f>PPMT(H$59/12, 1, $C$4*12, -$C71, 0)</f>
        <v>1.8465344598108748E-2</v>
      </c>
      <c r="I71" s="3">
        <f>PPMT(I$59/12, 1, $C$4*12, -$C71, 0)</f>
        <v>1.9123574655435908E-3</v>
      </c>
      <c r="J71" s="3">
        <f>PPMT(J$59/12, 1, $C$4*12, -$C71, 0)</f>
        <v>1.9053120703655489E-4</v>
      </c>
      <c r="K71" s="3">
        <f>PPMT(K$59/12, 1, $C$4*12, -$C71, 0)</f>
        <v>1.8493789168722552E-5</v>
      </c>
      <c r="L71" s="3">
        <f>PPMT(L$59/12, 1, $C$4*12, -$C71, 0)</f>
        <v>1.7620785945559739E-6</v>
      </c>
    </row>
    <row r="72" spans="1:12" ht="18" customHeight="1" x14ac:dyDescent="0.2">
      <c r="A72" s="2"/>
      <c r="B72" s="5"/>
      <c r="C72" s="4">
        <v>130000</v>
      </c>
      <c r="D72" s="3">
        <f>PPMT(D$59/12, 1, $C$4*12, -$C72, 0)</f>
        <v>43.333333333333336</v>
      </c>
      <c r="E72" s="3">
        <f>PPMT(E$59/12, 1, $C$4*12, -$C72, 0)</f>
        <v>9.6987558886308012</v>
      </c>
      <c r="F72" s="3">
        <f>PPMT(F$59/12, 1, $C$4*12, -$C72, 0)</f>
        <v>1.4759637401562455</v>
      </c>
      <c r="G72" s="3">
        <f>PPMT(G$59/12, 1, $C$4*12, -$C72, 0)</f>
        <v>0.1815440468552301</v>
      </c>
      <c r="H72" s="3">
        <f>PPMT(H$59/12, 1, $C$4*12, -$C72, 0)</f>
        <v>2.0004123314617806E-2</v>
      </c>
      <c r="I72" s="3">
        <f>PPMT(I$59/12, 1, $C$4*12, -$C72, 0)</f>
        <v>2.0717205876722238E-3</v>
      </c>
      <c r="J72" s="3">
        <f>PPMT(J$59/12, 1, $C$4*12, -$C72, 0)</f>
        <v>2.0640880762293445E-4</v>
      </c>
      <c r="K72" s="3">
        <f>PPMT(K$59/12, 1, $C$4*12, -$C72, 0)</f>
        <v>2.0034938266116099E-5</v>
      </c>
      <c r="L72" s="3">
        <f>PPMT(L$59/12, 1, $C$4*12, -$C72, 0)</f>
        <v>1.9089184774356388E-6</v>
      </c>
    </row>
    <row r="73" spans="1:12" ht="18" customHeight="1" x14ac:dyDescent="0.2">
      <c r="A73" s="2"/>
      <c r="B73" s="5"/>
      <c r="C73" s="4">
        <v>140000</v>
      </c>
      <c r="D73" s="3">
        <f>PPMT(D$59/12, 1, $C$4*12, -$C73, 0)</f>
        <v>46.666666666666664</v>
      </c>
      <c r="E73" s="3">
        <f>PPMT(E$59/12, 1, $C$4*12, -$C73, 0)</f>
        <v>10.444814033910093</v>
      </c>
      <c r="F73" s="3">
        <f>PPMT(F$59/12, 1, $C$4*12, -$C73, 0)</f>
        <v>1.5894994124759567</v>
      </c>
      <c r="G73" s="3">
        <f>PPMT(G$59/12, 1, $C$4*12, -$C73, 0)</f>
        <v>0.19550897353640165</v>
      </c>
      <c r="H73" s="3">
        <f>PPMT(H$59/12, 1, $C$4*12, -$C73, 0)</f>
        <v>2.1542902031126868E-2</v>
      </c>
      <c r="I73" s="3">
        <f>PPMT(I$59/12, 1, $C$4*12, -$C73, 0)</f>
        <v>2.2310837098008561E-3</v>
      </c>
      <c r="J73" s="3">
        <f>PPMT(J$59/12, 1, $C$4*12, -$C73, 0)</f>
        <v>2.2228640820931401E-4</v>
      </c>
      <c r="K73" s="3">
        <f>PPMT(K$59/12, 1, $C$4*12, -$C73, 0)</f>
        <v>2.1576087363509644E-5</v>
      </c>
      <c r="L73" s="3">
        <f>PPMT(L$59/12, 1, $C$4*12, -$C73, 0)</f>
        <v>2.0557583603153029E-6</v>
      </c>
    </row>
    <row r="74" spans="1:12" ht="18" customHeight="1" x14ac:dyDescent="0.2">
      <c r="A74" s="2"/>
      <c r="B74" s="5"/>
      <c r="C74" s="4">
        <v>150000</v>
      </c>
      <c r="D74" s="3">
        <f>PPMT(D$59/12, 1, $C$4*12, -$C74, 0)</f>
        <v>50</v>
      </c>
      <c r="E74" s="3">
        <f>PPMT(E$59/12, 1, $C$4*12, -$C74, 0)</f>
        <v>11.190872179189384</v>
      </c>
      <c r="F74" s="3">
        <f>PPMT(F$59/12, 1, $C$4*12, -$C74, 0)</f>
        <v>1.7030350847956677</v>
      </c>
      <c r="G74" s="3">
        <f>PPMT(G$59/12, 1, $C$4*12, -$C74, 0)</f>
        <v>0.20947390021757317</v>
      </c>
      <c r="H74" s="3">
        <f>PPMT(H$59/12, 1, $C$4*12, -$C74, 0)</f>
        <v>2.3081680747635929E-2</v>
      </c>
      <c r="I74" s="3">
        <f>PPMT(I$59/12, 1, $C$4*12, -$C74, 0)</f>
        <v>2.3904468319294889E-3</v>
      </c>
      <c r="J74" s="3">
        <f>PPMT(J$59/12, 1, $C$4*12, -$C74, 0)</f>
        <v>2.3816400879569358E-4</v>
      </c>
      <c r="K74" s="3">
        <f>PPMT(K$59/12, 1, $C$4*12, -$C74, 0)</f>
        <v>2.3117236460903191E-5</v>
      </c>
      <c r="L74" s="3">
        <f>PPMT(L$59/12, 1, $C$4*12, -$C74, 0)</f>
        <v>2.2025982431949679E-6</v>
      </c>
    </row>
    <row r="75" spans="1:12" ht="18" customHeight="1" x14ac:dyDescent="0.2">
      <c r="A75" s="2"/>
      <c r="B75" s="5"/>
      <c r="C75" s="4">
        <v>160000</v>
      </c>
      <c r="D75" s="3">
        <f>PPMT(D$59/12, 1, $C$4*12, -$C75, 0)</f>
        <v>53.333333333333336</v>
      </c>
      <c r="E75" s="3">
        <f>PPMT(E$59/12, 1, $C$4*12, -$C75, 0)</f>
        <v>11.936930324468678</v>
      </c>
      <c r="F75" s="3">
        <f>PPMT(F$59/12, 1, $C$4*12, -$C75, 0)</f>
        <v>1.8165707571153789</v>
      </c>
      <c r="G75" s="3">
        <f>PPMT(G$59/12, 1, $C$4*12, -$C75, 0)</f>
        <v>0.22343882689874472</v>
      </c>
      <c r="H75" s="3">
        <f>PPMT(H$59/12, 1, $C$4*12, -$C75, 0)</f>
        <v>2.4620459464144991E-2</v>
      </c>
      <c r="I75" s="3">
        <f>PPMT(I$59/12, 1, $C$4*12, -$C75, 0)</f>
        <v>2.5498099540581208E-3</v>
      </c>
      <c r="J75" s="3">
        <f>PPMT(J$59/12, 1, $C$4*12, -$C75, 0)</f>
        <v>2.5404160938207317E-4</v>
      </c>
      <c r="K75" s="3">
        <f>PPMT(K$59/12, 1, $C$4*12, -$C75, 0)</f>
        <v>2.4658385558296736E-5</v>
      </c>
      <c r="L75" s="3">
        <f>PPMT(L$59/12, 1, $C$4*12, -$C75, 0)</f>
        <v>2.3494381260746324E-6</v>
      </c>
    </row>
    <row r="76" spans="1:12" ht="18" customHeight="1" x14ac:dyDescent="0.2">
      <c r="A76" s="2"/>
      <c r="B76" s="5"/>
      <c r="C76" s="4">
        <v>170000</v>
      </c>
      <c r="D76" s="3">
        <f>PPMT(D$59/12, 1, $C$4*12, -$C76, 0)</f>
        <v>56.666666666666664</v>
      </c>
      <c r="E76" s="3">
        <f>PPMT(E$59/12, 1, $C$4*12, -$C76, 0)</f>
        <v>12.68298846974797</v>
      </c>
      <c r="F76" s="3">
        <f>PPMT(F$59/12, 1, $C$4*12, -$C76, 0)</f>
        <v>1.9301064294350898</v>
      </c>
      <c r="G76" s="3">
        <f>PPMT(G$59/12, 1, $C$4*12, -$C76, 0)</f>
        <v>0.23740375357991628</v>
      </c>
      <c r="H76" s="3">
        <f>PPMT(H$59/12, 1, $C$4*12, -$C76, 0)</f>
        <v>2.6159238180654052E-2</v>
      </c>
      <c r="I76" s="3">
        <f>PPMT(I$59/12, 1, $C$4*12, -$C76, 0)</f>
        <v>2.709173076186754E-3</v>
      </c>
      <c r="J76" s="3">
        <f>PPMT(J$59/12, 1, $C$4*12, -$C76, 0)</f>
        <v>2.699192099684527E-4</v>
      </c>
      <c r="K76" s="3">
        <f>PPMT(K$59/12, 1, $C$4*12, -$C76, 0)</f>
        <v>2.6199534655690287E-5</v>
      </c>
      <c r="L76" s="3">
        <f>PPMT(L$59/12, 1, $C$4*12, -$C76, 0)</f>
        <v>2.4962780089542965E-6</v>
      </c>
    </row>
    <row r="77" spans="1:12" ht="18" customHeight="1" x14ac:dyDescent="0.2">
      <c r="A77" s="2"/>
      <c r="B77" s="5"/>
      <c r="C77" s="4">
        <v>180000</v>
      </c>
      <c r="D77" s="3">
        <f>PPMT(D$59/12, 1, $C$4*12, -$C77, 0)</f>
        <v>60</v>
      </c>
      <c r="E77" s="3">
        <f>PPMT(E$59/12, 1, $C$4*12, -$C77, 0)</f>
        <v>13.429046615027264</v>
      </c>
      <c r="F77" s="3">
        <f>PPMT(F$59/12, 1, $C$4*12, -$C77, 0)</f>
        <v>2.0436421017548017</v>
      </c>
      <c r="G77" s="3">
        <f>PPMT(G$59/12, 1, $C$4*12, -$C77, 0)</f>
        <v>0.25136868026108783</v>
      </c>
      <c r="H77" s="3">
        <f>PPMT(H$59/12, 1, $C$4*12, -$C77, 0)</f>
        <v>2.769801689716312E-2</v>
      </c>
      <c r="I77" s="3">
        <f>PPMT(I$59/12, 1, $C$4*12, -$C77, 0)</f>
        <v>2.8685361983153863E-3</v>
      </c>
      <c r="J77" s="3">
        <f>PPMT(J$59/12, 1, $C$4*12, -$C77, 0)</f>
        <v>2.8579681055483229E-4</v>
      </c>
      <c r="K77" s="3">
        <f>PPMT(K$59/12, 1, $C$4*12, -$C77, 0)</f>
        <v>2.7740683753083824E-5</v>
      </c>
      <c r="L77" s="3">
        <f>PPMT(L$59/12, 1, $C$4*12, -$C77, 0)</f>
        <v>2.6431178918339615E-6</v>
      </c>
    </row>
    <row r="78" spans="1:12" ht="18" customHeight="1" x14ac:dyDescent="0.2">
      <c r="A78" s="2"/>
      <c r="B78" s="5"/>
      <c r="C78" s="4">
        <v>190000</v>
      </c>
      <c r="D78" s="3">
        <f>PPMT(D$59/12, 1, $C$4*12, -$C78, 0)</f>
        <v>63.333333333333336</v>
      </c>
      <c r="E78" s="3">
        <f>PPMT(E$59/12, 1, $C$4*12, -$C78, 0)</f>
        <v>14.175104760306557</v>
      </c>
      <c r="F78" s="3">
        <f>PPMT(F$59/12, 1, $C$4*12, -$C78, 0)</f>
        <v>2.1571777740745124</v>
      </c>
      <c r="G78" s="3">
        <f>PPMT(G$59/12, 1, $C$4*12, -$C78, 0)</f>
        <v>0.26533360694225933</v>
      </c>
      <c r="H78" s="3">
        <f>PPMT(H$59/12, 1, $C$4*12, -$C78, 0)</f>
        <v>2.9236795613672178E-2</v>
      </c>
      <c r="I78" s="3">
        <f>PPMT(I$59/12, 1, $C$4*12, -$C78, 0)</f>
        <v>3.0278993204440187E-3</v>
      </c>
      <c r="J78" s="3">
        <f>PPMT(J$59/12, 1, $C$4*12, -$C78, 0)</f>
        <v>3.0167441114121188E-4</v>
      </c>
      <c r="K78" s="3">
        <f>PPMT(K$59/12, 1, $C$4*12, -$C78, 0)</f>
        <v>2.9281832850477372E-5</v>
      </c>
      <c r="L78" s="3">
        <f>PPMT(L$59/12, 1, $C$4*12, -$C78, 0)</f>
        <v>2.7899577747136256E-6</v>
      </c>
    </row>
    <row r="79" spans="1:12" ht="19.149999999999999" customHeight="1" x14ac:dyDescent="0.2">
      <c r="A79" s="2"/>
      <c r="B79" s="5"/>
      <c r="C79" s="4">
        <v>200000</v>
      </c>
      <c r="D79" s="3">
        <f>PPMT(D$59/12, 1, $C$4*12, -$C79, 0)</f>
        <v>66.666666666666671</v>
      </c>
      <c r="E79" s="3">
        <f>PPMT(E$59/12, 1, $C$4*12, -$C79, 0)</f>
        <v>14.921162905585847</v>
      </c>
      <c r="F79" s="3">
        <f>PPMT(F$59/12, 1, $C$4*12, -$C79, 0)</f>
        <v>2.2707134463942236</v>
      </c>
      <c r="G79" s="3">
        <f>PPMT(G$59/12, 1, $C$4*12, -$C79, 0)</f>
        <v>0.27929853362343093</v>
      </c>
      <c r="H79" s="3">
        <f>PPMT(H$59/12, 1, $C$4*12, -$C79, 0)</f>
        <v>3.077557433018124E-2</v>
      </c>
      <c r="I79" s="3">
        <f>PPMT(I$59/12, 1, $C$4*12, -$C79, 0)</f>
        <v>3.1872624425726514E-3</v>
      </c>
      <c r="J79" s="3">
        <f>PPMT(J$59/12, 1, $C$4*12, -$C79, 0)</f>
        <v>3.1755201172759147E-4</v>
      </c>
      <c r="K79" s="3">
        <f>PPMT(K$59/12, 1, $C$4*12, -$C79, 0)</f>
        <v>3.0822981947870919E-5</v>
      </c>
      <c r="L79" s="3">
        <f>PPMT(L$59/12, 1, $C$4*12, -$C79, 0)</f>
        <v>2.9367976575932901E-6</v>
      </c>
    </row>
    <row r="80" spans="1:12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</sheetData>
  <sheetProtection selectLockedCells="1"/>
  <mergeCells count="35">
    <mergeCell ref="C30:C31"/>
    <mergeCell ref="A17:B17"/>
    <mergeCell ref="A5:C5"/>
    <mergeCell ref="A6:C6"/>
    <mergeCell ref="A26:B26"/>
    <mergeCell ref="A36:C36"/>
    <mergeCell ref="A21:C21"/>
    <mergeCell ref="A35:C35"/>
    <mergeCell ref="A30:B31"/>
    <mergeCell ref="A28:B28"/>
    <mergeCell ref="A29:C29"/>
    <mergeCell ref="A23:C23"/>
    <mergeCell ref="A3:C3"/>
    <mergeCell ref="A16:D16"/>
    <mergeCell ref="A10:D10"/>
    <mergeCell ref="A15:B15"/>
    <mergeCell ref="A24:B24"/>
    <mergeCell ref="A4:B4"/>
    <mergeCell ref="A25:C25"/>
    <mergeCell ref="A9:B9"/>
    <mergeCell ref="A18:D18"/>
    <mergeCell ref="B1:D1"/>
    <mergeCell ref="A27:C27"/>
    <mergeCell ref="A19:C19"/>
    <mergeCell ref="A20:D20"/>
    <mergeCell ref="B60:B79"/>
    <mergeCell ref="A8:D8"/>
    <mergeCell ref="A59:C59"/>
    <mergeCell ref="A58:C58"/>
    <mergeCell ref="A11:B11"/>
    <mergeCell ref="B37:B55"/>
    <mergeCell ref="A32:C32"/>
    <mergeCell ref="D58:L58"/>
    <mergeCell ref="D35:L35"/>
    <mergeCell ref="B34:D34"/>
  </mergeCells>
  <pageMargins left="0.75" right="0.75" top="1" bottom="1" header="0.5" footer="0.5"/>
  <pageSetup scale="12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Investment Estimator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 Newby</dc:creator>
  <cp:lastModifiedBy>Randy Newby</cp:lastModifiedBy>
  <dcterms:created xsi:type="dcterms:W3CDTF">2024-12-23T21:10:49Z</dcterms:created>
  <dcterms:modified xsi:type="dcterms:W3CDTF">2024-12-23T21:11:24Z</dcterms:modified>
</cp:coreProperties>
</file>